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附表1" sheetId="4" r:id="rId1"/>
    <sheet name="附表2" sheetId="26" r:id="rId2"/>
    <sheet name="附表3" sheetId="32" r:id="rId3"/>
    <sheet name="附表4" sheetId="6" r:id="rId4"/>
    <sheet name="附表5 " sheetId="44" r:id="rId5"/>
    <sheet name="附表6" sheetId="45" r:id="rId6"/>
    <sheet name="附表7" sheetId="17" r:id="rId7"/>
    <sheet name="附表8" sheetId="18" r:id="rId8"/>
    <sheet name="附表9" sheetId="7" r:id="rId9"/>
    <sheet name="附表10" sheetId="24" r:id="rId10"/>
    <sheet name="附表11" sheetId="9" r:id="rId11"/>
    <sheet name="附表12" sheetId="28" r:id="rId12"/>
    <sheet name="附表13" sheetId="29" r:id="rId13"/>
    <sheet name="附表14" sheetId="11" r:id="rId14"/>
    <sheet name="附表15" sheetId="27" r:id="rId15"/>
    <sheet name="附表16" sheetId="12" r:id="rId16"/>
    <sheet name="附表17" sheetId="30" r:id="rId17"/>
    <sheet name="附表18" sheetId="31" r:id="rId18"/>
    <sheet name="附表19" sheetId="13" r:id="rId19"/>
    <sheet name="附表20" sheetId="14" r:id="rId20"/>
    <sheet name="附表21" sheetId="37" r:id="rId21"/>
    <sheet name="附表22" sheetId="36" r:id="rId22"/>
    <sheet name="附表23" sheetId="35" r:id="rId23"/>
    <sheet name="附表24" sheetId="39" r:id="rId24"/>
    <sheet name="附表25" sheetId="38" r:id="rId25"/>
    <sheet name="附表26" sheetId="40" r:id="rId26"/>
    <sheet name="附表27" sheetId="41" r:id="rId27"/>
  </sheets>
  <definedNames>
    <definedName name="_xlnm._FilterDatabase" localSheetId="2" hidden="1">附表3!$A$4:$Y$362</definedName>
    <definedName name="_a999923423" localSheetId="20">#REF!</definedName>
    <definedName name="_a999923423" localSheetId="23">#REF!</definedName>
    <definedName name="_a999923423" localSheetId="24">#REF!</definedName>
    <definedName name="_a999923423" localSheetId="25">#REF!</definedName>
    <definedName name="_a999923423" localSheetId="26">#REF!</definedName>
    <definedName name="_a999923423">#REF!</definedName>
    <definedName name="_a9999323" localSheetId="20">#REF!</definedName>
    <definedName name="_a9999323" localSheetId="23">#REF!</definedName>
    <definedName name="_a9999323" localSheetId="24">#REF!</definedName>
    <definedName name="_a9999323" localSheetId="25">#REF!</definedName>
    <definedName name="_a9999323" localSheetId="26">#REF!</definedName>
    <definedName name="_a9999323">#REF!</definedName>
    <definedName name="_a999942323" localSheetId="20">#REF!</definedName>
    <definedName name="_a999942323" localSheetId="23">#REF!</definedName>
    <definedName name="_a999942323" localSheetId="24">#REF!</definedName>
    <definedName name="_a999942323" localSheetId="25">#REF!</definedName>
    <definedName name="_a999942323" localSheetId="26">#REF!</definedName>
    <definedName name="_a999942323">#REF!</definedName>
    <definedName name="_a9999548">#REF!</definedName>
    <definedName name="_a9999555">#REF!</definedName>
    <definedName name="_a99996544">#REF!</definedName>
    <definedName name="_a99999" localSheetId="13">#REF!</definedName>
    <definedName name="_a99999" localSheetId="15">#REF!</definedName>
    <definedName name="_a99999" localSheetId="18">#REF!</definedName>
    <definedName name="_a99999" localSheetId="19">#REF!</definedName>
    <definedName name="_a99999" localSheetId="6">#REF!</definedName>
    <definedName name="_a99999" localSheetId="7">#REF!</definedName>
    <definedName name="_a99999" localSheetId="8">#REF!</definedName>
    <definedName name="_a99999" localSheetId="10">#REF!</definedName>
    <definedName name="_a99999">#REF!</definedName>
    <definedName name="_a999991" localSheetId="19">#REF!</definedName>
    <definedName name="_a999991" localSheetId="6">#REF!</definedName>
    <definedName name="_a999991" localSheetId="7">#REF!</definedName>
    <definedName name="_a999991">#REF!</definedName>
    <definedName name="_a999991145">#REF!</definedName>
    <definedName name="_a99999222" localSheetId="7">#REF!</definedName>
    <definedName name="_a99999222">#REF!</definedName>
    <definedName name="_a99999234234">#REF!</definedName>
    <definedName name="_a999995" localSheetId="6">#REF!</definedName>
    <definedName name="_a999995" localSheetId="7">#REF!</definedName>
    <definedName name="_a999995">#REF!</definedName>
    <definedName name="_a999996" localSheetId="6">#REF!</definedName>
    <definedName name="_a999996" localSheetId="7">#REF!</definedName>
    <definedName name="_a999996">#REF!</definedName>
    <definedName name="_a999999999">#REF!</definedName>
    <definedName name="_xlnm._FilterDatabase" localSheetId="15" hidden="1">附表16!$A$4:$AA$7</definedName>
    <definedName name="_xlnm._FilterDatabase" localSheetId="19" hidden="1">附表20!$A$4:$AA$8</definedName>
    <definedName name="_xlnm._FilterDatabase" localSheetId="6" hidden="1">附表7!$A$4:$AC$5</definedName>
    <definedName name="_xlnm._FilterDatabase" localSheetId="10" hidden="1">附表11!$A$4:$AA$37</definedName>
    <definedName name="_Order1" hidden="1">255</definedName>
    <definedName name="_Order2" hidden="1">255</definedName>
    <definedName name="Database" localSheetId="13" hidden="1">#REF!</definedName>
    <definedName name="Database" localSheetId="15" hidden="1">#REF!</definedName>
    <definedName name="Database" localSheetId="18" hidden="1">#REF!</definedName>
    <definedName name="Database" localSheetId="19" hidden="1">#REF!</definedName>
    <definedName name="Database" localSheetId="6" hidden="1">#REF!</definedName>
    <definedName name="Database" localSheetId="7" hidden="1">#REF!</definedName>
    <definedName name="Database" localSheetId="8" hidden="1">#REF!</definedName>
    <definedName name="Database" localSheetId="10" hidden="1">#REF!</definedName>
    <definedName name="Database" hidden="1">#REF!</definedName>
    <definedName name="_xlnm.Print_Area" localSheetId="15">附表16!$A:$C</definedName>
    <definedName name="_xlnm.Print_Area" localSheetId="19">附表20!$A:$C</definedName>
    <definedName name="_xlnm.Print_Area" localSheetId="2">附表3!$A:$C</definedName>
    <definedName name="_xlnm.Print_Area" localSheetId="6">附表7!$A:$E</definedName>
    <definedName name="_xlnm.Print_Area" localSheetId="10">附表11!$A:$C</definedName>
    <definedName name="_xlnm.Print_Titles" localSheetId="13">附表14!$4:$4</definedName>
    <definedName name="_xlnm.Print_Titles" localSheetId="15">附表16!$4:$4</definedName>
    <definedName name="_xlnm.Print_Titles" localSheetId="18">附表19!$4:$4</definedName>
    <definedName name="_xlnm.Print_Titles" localSheetId="19">附表20!$4:$4</definedName>
    <definedName name="_xlnm.Print_Titles" localSheetId="2">附表3!$4:$4</definedName>
    <definedName name="_xlnm.Print_Titles" localSheetId="3">附表4!$4:$4</definedName>
    <definedName name="_xlnm.Print_Titles" localSheetId="6">附表7!$4:$4</definedName>
    <definedName name="_xlnm.Print_Titles" localSheetId="8">附表9!$4:$4</definedName>
    <definedName name="_xlnm.Print_Titles" localSheetId="10">附表11!$4:$4</definedName>
    <definedName name="wrn.月报打印." localSheetId="0" hidden="1">{#N/A,#N/A,FALSE,"p9";#N/A,#N/A,FALSE,"p1";#N/A,#N/A,FALSE,"p2";#N/A,#N/A,FALSE,"p3";#N/A,#N/A,FALSE,"p4";#N/A,#N/A,FALSE,"p5";#N/A,#N/A,FALSE,"p6";#N/A,#N/A,FALSE,"p7";#N/A,#N/A,FALSE,"p8"}</definedName>
    <definedName name="wrn.月报打印." localSheetId="2" hidden="1">{#N/A,#N/A,FALSE,"p9";#N/A,#N/A,FALSE,"p1";#N/A,#N/A,FALSE,"p2";#N/A,#N/A,FALSE,"p3";#N/A,#N/A,FALSE,"p4";#N/A,#N/A,FALSE,"p5";#N/A,#N/A,FALSE,"p6";#N/A,#N/A,FALSE,"p7";#N/A,#N/A,FALSE,"p8"}</definedName>
    <definedName name="wrn.月报打印." localSheetId="7" hidden="1">{#N/A,#N/A,FALSE,"p9";#N/A,#N/A,FALSE,"p1";#N/A,#N/A,FALSE,"p2";#N/A,#N/A,FALSE,"p3";#N/A,#N/A,FALSE,"p4";#N/A,#N/A,FALSE,"p5";#N/A,#N/A,FALSE,"p6";#N/A,#N/A,FALSE,"p7";#N/A,#N/A,FALSE,"p8"}</definedName>
    <definedName name="wrn.月报打印." localSheetId="20" hidden="1">{#N/A,#N/A,FALSE,"p9";#N/A,#N/A,FALSE,"p1";#N/A,#N/A,FALSE,"p2";#N/A,#N/A,FALSE,"p3";#N/A,#N/A,FALSE,"p4";#N/A,#N/A,FALSE,"p5";#N/A,#N/A,FALSE,"p6";#N/A,#N/A,FALSE,"p7";#N/A,#N/A,FALSE,"p8"}</definedName>
    <definedName name="wrn.月报打印." localSheetId="23" hidden="1">{#N/A,#N/A,FALSE,"p9";#N/A,#N/A,FALSE,"p1";#N/A,#N/A,FALSE,"p2";#N/A,#N/A,FALSE,"p3";#N/A,#N/A,FALSE,"p4";#N/A,#N/A,FALSE,"p5";#N/A,#N/A,FALSE,"p6";#N/A,#N/A,FALSE,"p7";#N/A,#N/A,FALSE,"p8"}</definedName>
    <definedName name="wrn.月报打印." localSheetId="24" hidden="1">{#N/A,#N/A,FALSE,"p9";#N/A,#N/A,FALSE,"p1";#N/A,#N/A,FALSE,"p2";#N/A,#N/A,FALSE,"p3";#N/A,#N/A,FALSE,"p4";#N/A,#N/A,FALSE,"p5";#N/A,#N/A,FALSE,"p6";#N/A,#N/A,FALSE,"p7";#N/A,#N/A,FALSE,"p8"}</definedName>
    <definedName name="wrn.月报打印." localSheetId="25" hidden="1">{#N/A,#N/A,FALSE,"p9";#N/A,#N/A,FALSE,"p1";#N/A,#N/A,FALSE,"p2";#N/A,#N/A,FALSE,"p3";#N/A,#N/A,FALSE,"p4";#N/A,#N/A,FALSE,"p5";#N/A,#N/A,FALSE,"p6";#N/A,#N/A,FALSE,"p7";#N/A,#N/A,FALSE,"p8"}</definedName>
    <definedName name="wrn.月报打印." localSheetId="26" hidden="1">{#N/A,#N/A,FALSE,"p9";#N/A,#N/A,FALSE,"p1";#N/A,#N/A,FALSE,"p2";#N/A,#N/A,FALSE,"p3";#N/A,#N/A,FALSE,"p4";#N/A,#N/A,FALSE,"p5";#N/A,#N/A,FALSE,"p6";#N/A,#N/A,FALSE,"p7";#N/A,#N/A,FALSE,"p8"}</definedName>
    <definedName name="wrn.月报打印." hidden="1">{#N/A,#N/A,FALSE,"p9";#N/A,#N/A,FALSE,"p1";#N/A,#N/A,FALSE,"p2";#N/A,#N/A,FALSE,"p3";#N/A,#N/A,FALSE,"p4";#N/A,#N/A,FALSE,"p5";#N/A,#N/A,FALSE,"p6";#N/A,#N/A,FALSE,"p7";#N/A,#N/A,FALSE,"p8"}</definedName>
    <definedName name="地区名称" localSheetId="0">#REF!</definedName>
    <definedName name="地区名称" localSheetId="13">#REF!</definedName>
    <definedName name="地区名称" localSheetId="15">#REF!</definedName>
    <definedName name="地区名称" localSheetId="18">#REF!</definedName>
    <definedName name="地区名称" localSheetId="19">#REF!</definedName>
    <definedName name="地区名称" localSheetId="6">#REF!</definedName>
    <definedName name="地区名称" localSheetId="7">#REF!</definedName>
    <definedName name="地区名称" localSheetId="8">#REF!</definedName>
    <definedName name="地区名称" localSheetId="10">#REF!</definedName>
    <definedName name="地区名称">#REF!</definedName>
    <definedName name="地区名称1" localSheetId="15">#REF!</definedName>
    <definedName name="地区名称1" localSheetId="18">#REF!</definedName>
    <definedName name="地区名称1" localSheetId="19">#REF!</definedName>
    <definedName name="地区名称1" localSheetId="6">#REF!</definedName>
    <definedName name="地区名称1" localSheetId="7">#REF!</definedName>
    <definedName name="地区名称1">#REF!</definedName>
    <definedName name="地区名称10" localSheetId="6">#REF!</definedName>
    <definedName name="地区名称10" localSheetId="7">#REF!</definedName>
    <definedName name="地区名称10">#REF!</definedName>
    <definedName name="地区名称2" localSheetId="18">#REF!</definedName>
    <definedName name="地区名称2" localSheetId="19">#REF!</definedName>
    <definedName name="地区名称2" localSheetId="6">#REF!</definedName>
    <definedName name="地区名称2" localSheetId="7">#REF!</definedName>
    <definedName name="地区名称2">#REF!</definedName>
    <definedName name="地区名称3" localSheetId="19">#REF!</definedName>
    <definedName name="地区名称3" localSheetId="6">#REF!</definedName>
    <definedName name="地区名称3" localSheetId="7">#REF!</definedName>
    <definedName name="地区名称3">#REF!</definedName>
    <definedName name="地区名称32">#REF!</definedName>
    <definedName name="地区名称432">#REF!</definedName>
    <definedName name="地区名称444" localSheetId="7">#REF!</definedName>
    <definedName name="地区名称444">#REF!</definedName>
    <definedName name="地区名称45234">#REF!</definedName>
    <definedName name="地区名称5" localSheetId="6">#REF!</definedName>
    <definedName name="地区名称5" localSheetId="7">#REF!</definedName>
    <definedName name="地区名称5">#REF!</definedName>
    <definedName name="地区名称55" localSheetId="7">#REF!</definedName>
    <definedName name="地区名称55">#REF!</definedName>
    <definedName name="地区名称6" localSheetId="6">#REF!</definedName>
    <definedName name="地区名称6" localSheetId="7">#REF!</definedName>
    <definedName name="地区名称6">#REF!</definedName>
    <definedName name="地区名称7" localSheetId="6">#REF!</definedName>
    <definedName name="地区名称7" localSheetId="7">#REF!</definedName>
    <definedName name="地区名称7">#REF!</definedName>
    <definedName name="地区名称874">#REF!</definedName>
    <definedName name="地区名称9" localSheetId="6">#REF!</definedName>
    <definedName name="地区名称9" localSheetId="7">#REF!</definedName>
    <definedName name="地区名称9">#REF!</definedName>
    <definedName name="地区明确222" localSheetId="7">#REF!</definedName>
    <definedName name="地区明确222">#REF!</definedName>
    <definedName name="基金" localSheetId="0" hidden="1">{#N/A,#N/A,FALSE,"p9";#N/A,#N/A,FALSE,"p1";#N/A,#N/A,FALSE,"p2";#N/A,#N/A,FALSE,"p3";#N/A,#N/A,FALSE,"p4";#N/A,#N/A,FALSE,"p5";#N/A,#N/A,FALSE,"p6";#N/A,#N/A,FALSE,"p7";#N/A,#N/A,FALSE,"p8"}</definedName>
    <definedName name="基金" localSheetId="2" hidden="1">{#N/A,#N/A,FALSE,"p9";#N/A,#N/A,FALSE,"p1";#N/A,#N/A,FALSE,"p2";#N/A,#N/A,FALSE,"p3";#N/A,#N/A,FALSE,"p4";#N/A,#N/A,FALSE,"p5";#N/A,#N/A,FALSE,"p6";#N/A,#N/A,FALSE,"p7";#N/A,#N/A,FALSE,"p8"}</definedName>
    <definedName name="基金" localSheetId="7" hidden="1">{#N/A,#N/A,FALSE,"p9";#N/A,#N/A,FALSE,"p1";#N/A,#N/A,FALSE,"p2";#N/A,#N/A,FALSE,"p3";#N/A,#N/A,FALSE,"p4";#N/A,#N/A,FALSE,"p5";#N/A,#N/A,FALSE,"p6";#N/A,#N/A,FALSE,"p7";#N/A,#N/A,FALSE,"p8"}</definedName>
    <definedName name="基金" localSheetId="20" hidden="1">{#N/A,#N/A,FALSE,"p9";#N/A,#N/A,FALSE,"p1";#N/A,#N/A,FALSE,"p2";#N/A,#N/A,FALSE,"p3";#N/A,#N/A,FALSE,"p4";#N/A,#N/A,FALSE,"p5";#N/A,#N/A,FALSE,"p6";#N/A,#N/A,FALSE,"p7";#N/A,#N/A,FALSE,"p8"}</definedName>
    <definedName name="基金" localSheetId="23" hidden="1">{#N/A,#N/A,FALSE,"p9";#N/A,#N/A,FALSE,"p1";#N/A,#N/A,FALSE,"p2";#N/A,#N/A,FALSE,"p3";#N/A,#N/A,FALSE,"p4";#N/A,#N/A,FALSE,"p5";#N/A,#N/A,FALSE,"p6";#N/A,#N/A,FALSE,"p7";#N/A,#N/A,FALSE,"p8"}</definedName>
    <definedName name="基金" localSheetId="24" hidden="1">{#N/A,#N/A,FALSE,"p9";#N/A,#N/A,FALSE,"p1";#N/A,#N/A,FALSE,"p2";#N/A,#N/A,FALSE,"p3";#N/A,#N/A,FALSE,"p4";#N/A,#N/A,FALSE,"p5";#N/A,#N/A,FALSE,"p6";#N/A,#N/A,FALSE,"p7";#N/A,#N/A,FALSE,"p8"}</definedName>
    <definedName name="基金" localSheetId="25" hidden="1">{#N/A,#N/A,FALSE,"p9";#N/A,#N/A,FALSE,"p1";#N/A,#N/A,FALSE,"p2";#N/A,#N/A,FALSE,"p3";#N/A,#N/A,FALSE,"p4";#N/A,#N/A,FALSE,"p5";#N/A,#N/A,FALSE,"p6";#N/A,#N/A,FALSE,"p7";#N/A,#N/A,FALSE,"p8"}</definedName>
    <definedName name="基金" localSheetId="26" hidden="1">{#N/A,#N/A,FALSE,"p9";#N/A,#N/A,FALSE,"p1";#N/A,#N/A,FALSE,"p2";#N/A,#N/A,FALSE,"p3";#N/A,#N/A,FALSE,"p4";#N/A,#N/A,FALSE,"p5";#N/A,#N/A,FALSE,"p6";#N/A,#N/A,FALSE,"p7";#N/A,#N/A,FALSE,"p8"}</definedName>
    <definedName name="基金" hidden="1">{#N/A,#N/A,FALSE,"p9";#N/A,#N/A,FALSE,"p1";#N/A,#N/A,FALSE,"p2";#N/A,#N/A,FALSE,"p3";#N/A,#N/A,FALSE,"p4";#N/A,#N/A,FALSE,"p5";#N/A,#N/A,FALSE,"p6";#N/A,#N/A,FALSE,"p7";#N/A,#N/A,FALSE,"p8"}</definedName>
    <definedName name="计划1" localSheetId="0" hidden="1">{#N/A,#N/A,FALSE,"p9";#N/A,#N/A,FALSE,"p1";#N/A,#N/A,FALSE,"p2";#N/A,#N/A,FALSE,"p3";#N/A,#N/A,FALSE,"p4";#N/A,#N/A,FALSE,"p5";#N/A,#N/A,FALSE,"p6";#N/A,#N/A,FALSE,"p7";#N/A,#N/A,FALSE,"p8"}</definedName>
    <definedName name="计划1" localSheetId="2" hidden="1">{#N/A,#N/A,FALSE,"p9";#N/A,#N/A,FALSE,"p1";#N/A,#N/A,FALSE,"p2";#N/A,#N/A,FALSE,"p3";#N/A,#N/A,FALSE,"p4";#N/A,#N/A,FALSE,"p5";#N/A,#N/A,FALSE,"p6";#N/A,#N/A,FALSE,"p7";#N/A,#N/A,FALSE,"p8"}</definedName>
    <definedName name="计划1" localSheetId="7" hidden="1">{#N/A,#N/A,FALSE,"p9";#N/A,#N/A,FALSE,"p1";#N/A,#N/A,FALSE,"p2";#N/A,#N/A,FALSE,"p3";#N/A,#N/A,FALSE,"p4";#N/A,#N/A,FALSE,"p5";#N/A,#N/A,FALSE,"p6";#N/A,#N/A,FALSE,"p7";#N/A,#N/A,FALSE,"p8"}</definedName>
    <definedName name="计划1" localSheetId="20" hidden="1">{#N/A,#N/A,FALSE,"p9";#N/A,#N/A,FALSE,"p1";#N/A,#N/A,FALSE,"p2";#N/A,#N/A,FALSE,"p3";#N/A,#N/A,FALSE,"p4";#N/A,#N/A,FALSE,"p5";#N/A,#N/A,FALSE,"p6";#N/A,#N/A,FALSE,"p7";#N/A,#N/A,FALSE,"p8"}</definedName>
    <definedName name="计划1" localSheetId="23" hidden="1">{#N/A,#N/A,FALSE,"p9";#N/A,#N/A,FALSE,"p1";#N/A,#N/A,FALSE,"p2";#N/A,#N/A,FALSE,"p3";#N/A,#N/A,FALSE,"p4";#N/A,#N/A,FALSE,"p5";#N/A,#N/A,FALSE,"p6";#N/A,#N/A,FALSE,"p7";#N/A,#N/A,FALSE,"p8"}</definedName>
    <definedName name="计划1" localSheetId="24" hidden="1">{#N/A,#N/A,FALSE,"p9";#N/A,#N/A,FALSE,"p1";#N/A,#N/A,FALSE,"p2";#N/A,#N/A,FALSE,"p3";#N/A,#N/A,FALSE,"p4";#N/A,#N/A,FALSE,"p5";#N/A,#N/A,FALSE,"p6";#N/A,#N/A,FALSE,"p7";#N/A,#N/A,FALSE,"p8"}</definedName>
    <definedName name="计划1" localSheetId="25" hidden="1">{#N/A,#N/A,FALSE,"p9";#N/A,#N/A,FALSE,"p1";#N/A,#N/A,FALSE,"p2";#N/A,#N/A,FALSE,"p3";#N/A,#N/A,FALSE,"p4";#N/A,#N/A,FALSE,"p5";#N/A,#N/A,FALSE,"p6";#N/A,#N/A,FALSE,"p7";#N/A,#N/A,FALSE,"p8"}</definedName>
    <definedName name="计划1" localSheetId="26" hidden="1">{#N/A,#N/A,FALSE,"p9";#N/A,#N/A,FALSE,"p1";#N/A,#N/A,FALSE,"p2";#N/A,#N/A,FALSE,"p3";#N/A,#N/A,FALSE,"p4";#N/A,#N/A,FALSE,"p5";#N/A,#N/A,FALSE,"p6";#N/A,#N/A,FALSE,"p7";#N/A,#N/A,FALSE,"p8"}</definedName>
    <definedName name="计划1" hidden="1">{#N/A,#N/A,FALSE,"p9";#N/A,#N/A,FALSE,"p1";#N/A,#N/A,FALSE,"p2";#N/A,#N/A,FALSE,"p3";#N/A,#N/A,FALSE,"p4";#N/A,#N/A,FALSE,"p5";#N/A,#N/A,FALSE,"p6";#N/A,#N/A,FALSE,"p7";#N/A,#N/A,FALSE,"p8"}</definedName>
    <definedName name="计划2" localSheetId="2" hidden="1">{#N/A,#N/A,FALSE,"p9";#N/A,#N/A,FALSE,"p1";#N/A,#N/A,FALSE,"p2";#N/A,#N/A,FALSE,"p3";#N/A,#N/A,FALSE,"p4";#N/A,#N/A,FALSE,"p5";#N/A,#N/A,FALSE,"p6";#N/A,#N/A,FALSE,"p7";#N/A,#N/A,FALSE,"p8"}</definedName>
    <definedName name="计划2" localSheetId="20" hidden="1">{#N/A,#N/A,FALSE,"p9";#N/A,#N/A,FALSE,"p1";#N/A,#N/A,FALSE,"p2";#N/A,#N/A,FALSE,"p3";#N/A,#N/A,FALSE,"p4";#N/A,#N/A,FALSE,"p5";#N/A,#N/A,FALSE,"p6";#N/A,#N/A,FALSE,"p7";#N/A,#N/A,FALSE,"p8"}</definedName>
    <definedName name="计划2" localSheetId="23" hidden="1">{#N/A,#N/A,FALSE,"p9";#N/A,#N/A,FALSE,"p1";#N/A,#N/A,FALSE,"p2";#N/A,#N/A,FALSE,"p3";#N/A,#N/A,FALSE,"p4";#N/A,#N/A,FALSE,"p5";#N/A,#N/A,FALSE,"p6";#N/A,#N/A,FALSE,"p7";#N/A,#N/A,FALSE,"p8"}</definedName>
    <definedName name="计划2" localSheetId="24" hidden="1">{#N/A,#N/A,FALSE,"p9";#N/A,#N/A,FALSE,"p1";#N/A,#N/A,FALSE,"p2";#N/A,#N/A,FALSE,"p3";#N/A,#N/A,FALSE,"p4";#N/A,#N/A,FALSE,"p5";#N/A,#N/A,FALSE,"p6";#N/A,#N/A,FALSE,"p7";#N/A,#N/A,FALSE,"p8"}</definedName>
    <definedName name="计划2" localSheetId="25" hidden="1">{#N/A,#N/A,FALSE,"p9";#N/A,#N/A,FALSE,"p1";#N/A,#N/A,FALSE,"p2";#N/A,#N/A,FALSE,"p3";#N/A,#N/A,FALSE,"p4";#N/A,#N/A,FALSE,"p5";#N/A,#N/A,FALSE,"p6";#N/A,#N/A,FALSE,"p7";#N/A,#N/A,FALSE,"p8"}</definedName>
    <definedName name="计划2" localSheetId="26" hidden="1">{#N/A,#N/A,FALSE,"p9";#N/A,#N/A,FALSE,"p1";#N/A,#N/A,FALSE,"p2";#N/A,#N/A,FALSE,"p3";#N/A,#N/A,FALSE,"p4";#N/A,#N/A,FALSE,"p5";#N/A,#N/A,FALSE,"p6";#N/A,#N/A,FALSE,"p7";#N/A,#N/A,FALSE,"p8"}</definedName>
    <definedName name="计划2" hidden="1">{#N/A,#N/A,FALSE,"p9";#N/A,#N/A,FALSE,"p1";#N/A,#N/A,FALSE,"p2";#N/A,#N/A,FALSE,"p3";#N/A,#N/A,FALSE,"p4";#N/A,#N/A,FALSE,"p5";#N/A,#N/A,FALSE,"p6";#N/A,#N/A,FALSE,"p7";#N/A,#N/A,FALSE,"p8"}</definedName>
    <definedName name="_a999923423" localSheetId="4">#REF!</definedName>
    <definedName name="_a9999323" localSheetId="4">#REF!</definedName>
    <definedName name="_a999942323" localSheetId="4">#REF!</definedName>
    <definedName name="_a9999548" localSheetId="4">#REF!</definedName>
    <definedName name="_a9999555" localSheetId="4">#REF!</definedName>
    <definedName name="_a99996544" localSheetId="4">#REF!</definedName>
    <definedName name="_a99999" localSheetId="4">#REF!</definedName>
    <definedName name="_a999991" localSheetId="4">#REF!</definedName>
    <definedName name="_a999991145" localSheetId="4">#REF!</definedName>
    <definedName name="_a99999222" localSheetId="4">#REF!</definedName>
    <definedName name="_a99999234234" localSheetId="4">#REF!</definedName>
    <definedName name="_a999995" localSheetId="4">#REF!</definedName>
    <definedName name="_a999996" localSheetId="4">#REF!</definedName>
    <definedName name="_a999999999" localSheetId="4">#REF!</definedName>
    <definedName name="_xlnm._FilterDatabase" localSheetId="4" hidden="1">'附表5 '!$A$4:$AC$6</definedName>
    <definedName name="Database" localSheetId="4" hidden="1">#REF!</definedName>
    <definedName name="_xlnm.Print_Titles" localSheetId="4">'附表5 '!$4:$4</definedName>
    <definedName name="地区名称" localSheetId="4">#REF!</definedName>
    <definedName name="地区名称1" localSheetId="4">#REF!</definedName>
    <definedName name="地区名称10" localSheetId="4">#REF!</definedName>
    <definedName name="地区名称2" localSheetId="4">#REF!</definedName>
    <definedName name="地区名称3" localSheetId="4">#REF!</definedName>
    <definedName name="地区名称32" localSheetId="4">#REF!</definedName>
    <definedName name="地区名称432" localSheetId="4">#REF!</definedName>
    <definedName name="地区名称444" localSheetId="4">#REF!</definedName>
    <definedName name="地区名称45234" localSheetId="4">#REF!</definedName>
    <definedName name="地区名称5" localSheetId="4">#REF!</definedName>
    <definedName name="地区名称55" localSheetId="4">#REF!</definedName>
    <definedName name="地区名称6" localSheetId="4">#REF!</definedName>
    <definedName name="地区名称7" localSheetId="4">#REF!</definedName>
    <definedName name="地区名称874" localSheetId="4">#REF!</definedName>
    <definedName name="地区名称9" localSheetId="4">#REF!</definedName>
    <definedName name="地区明确222" localSheetId="4">#REF!</definedName>
    <definedName name="_a999923423" localSheetId="5">#REF!</definedName>
    <definedName name="_a9999323" localSheetId="5">#REF!</definedName>
    <definedName name="_a999942323" localSheetId="5">#REF!</definedName>
    <definedName name="_a9999548" localSheetId="5">#REF!</definedName>
    <definedName name="_a9999555" localSheetId="5">#REF!</definedName>
    <definedName name="_a99996544" localSheetId="5">#REF!</definedName>
    <definedName name="_a99999" localSheetId="5">#REF!</definedName>
    <definedName name="_a999991" localSheetId="5">#REF!</definedName>
    <definedName name="_a999991145" localSheetId="5">#REF!</definedName>
    <definedName name="_a99999222" localSheetId="5">#REF!</definedName>
    <definedName name="_a99999234234" localSheetId="5">#REF!</definedName>
    <definedName name="_a999995" localSheetId="5">#REF!</definedName>
    <definedName name="_a999996" localSheetId="5">#REF!</definedName>
    <definedName name="_a999999999" localSheetId="5">#REF!</definedName>
    <definedName name="Database" localSheetId="5" hidden="1">#REF!</definedName>
    <definedName name="地区名称" localSheetId="5">#REF!</definedName>
    <definedName name="地区名称1" localSheetId="5">#REF!</definedName>
    <definedName name="地区名称10" localSheetId="5">#REF!</definedName>
    <definedName name="地区名称2" localSheetId="5">#REF!</definedName>
    <definedName name="地区名称3" localSheetId="5">#REF!</definedName>
    <definedName name="地区名称32" localSheetId="5">#REF!</definedName>
    <definedName name="地区名称432" localSheetId="5">#REF!</definedName>
    <definedName name="地区名称444" localSheetId="5">#REF!</definedName>
    <definedName name="地区名称45234" localSheetId="5">#REF!</definedName>
    <definedName name="地区名称5" localSheetId="5">#REF!</definedName>
    <definedName name="地区名称55" localSheetId="5">#REF!</definedName>
    <definedName name="地区名称6" localSheetId="5">#REF!</definedName>
    <definedName name="地区名称7" localSheetId="5">#REF!</definedName>
    <definedName name="地区名称874" localSheetId="5">#REF!</definedName>
    <definedName name="地区名称9" localSheetId="5">#REF!</definedName>
    <definedName name="地区明确222" localSheetId="5">#REF!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A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2012年科目名称改动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B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与2011年科目名称不同，2011年“预算编制业务”</t>
        </r>
      </text>
    </comment>
  </commentList>
</comments>
</file>

<file path=xl/sharedStrings.xml><?xml version="1.0" encoding="utf-8"?>
<sst xmlns="http://schemas.openxmlformats.org/spreadsheetml/2006/main" count="1205" uniqueCount="908">
  <si>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</t>
    </r>
  </si>
  <si>
    <t>2022年一般公共预算收入表</t>
  </si>
  <si>
    <t>单位：万元</t>
  </si>
  <si>
    <r>
      <rPr>
        <b/>
        <sz val="12"/>
        <rFont val="宋体"/>
        <charset val="134"/>
      </rPr>
      <t>项</t>
    </r>
    <r>
      <rPr>
        <b/>
        <sz val="12"/>
        <rFont val="宋体"/>
        <charset val="134"/>
      </rPr>
      <t>目</t>
    </r>
  </si>
  <si>
    <t>预算数</t>
  </si>
  <si>
    <t>一、本级收入</t>
  </si>
  <si>
    <t xml:space="preserve">  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</si>
  <si>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</si>
  <si>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</si>
  <si>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</si>
  <si>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</si>
  <si>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</si>
  <si>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</si>
  <si>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</si>
  <si>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</si>
  <si>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</si>
  <si>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</si>
  <si>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</si>
  <si>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</si>
  <si>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</si>
  <si>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 xml:space="preserve">  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</si>
  <si>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</si>
  <si>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</si>
  <si>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</si>
  <si>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</si>
  <si>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政府住房基金收入</t>
  </si>
  <si>
    <t xml:space="preserve">    其他收入</t>
  </si>
  <si>
    <t>三、上级补助收入</t>
  </si>
  <si>
    <t>四、上年结余收入</t>
  </si>
  <si>
    <t>五、地方政府一般债券转贷收入</t>
  </si>
  <si>
    <t>六、动用预算稳定调节基金</t>
  </si>
  <si>
    <t>收入总计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</si>
  <si>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2</t>
    </r>
  </si>
  <si>
    <t>2022年一般公共预算支出表</t>
  </si>
  <si>
    <t>项目</t>
  </si>
  <si>
    <t>一、本级支出</t>
  </si>
  <si>
    <t xml:space="preserve">    一般公共服务</t>
  </si>
  <si>
    <t xml:space="preserve">    公共安全支出</t>
  </si>
  <si>
    <t xml:space="preserve">    教育支出</t>
  </si>
  <si>
    <t xml:space="preserve">    科学技术支出</t>
  </si>
  <si>
    <t xml:space="preserve">    文化旅游体育与传媒支出</t>
  </si>
  <si>
    <t xml:space="preserve">    社会保障和就业支出</t>
  </si>
  <si>
    <t xml:space="preserve">    卫生健康支出</t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</si>
  <si>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</si>
  <si>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</si>
  <si>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</si>
  <si>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</si>
  <si>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商业服务业等支出</t>
  </si>
  <si>
    <t xml:space="preserve">    自然资源海洋气象等支出</t>
  </si>
  <si>
    <t xml:space="preserve">    住房保障支出</t>
  </si>
  <si>
    <t xml:space="preserve">    粮油物资储备支出</t>
  </si>
  <si>
    <t xml:space="preserve">    灾害防治及应急管理支出</t>
  </si>
  <si>
    <t xml:space="preserve">    预备费</t>
  </si>
  <si>
    <t xml:space="preserve">    其他支出</t>
  </si>
  <si>
    <t xml:space="preserve">    债务付息支出</t>
  </si>
  <si>
    <t xml:space="preserve">    债务发行费用支出</t>
  </si>
  <si>
    <t>二、上解支出</t>
  </si>
  <si>
    <t>三、债务还本支出</t>
  </si>
  <si>
    <t>合计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</si>
  <si>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</t>
    </r>
  </si>
  <si>
    <t>2022年一般公共预算本级支出表</t>
  </si>
  <si>
    <r>
      <rPr>
        <sz val="11"/>
        <rFont val="方正仿宋_GBK"/>
        <charset val="134"/>
      </rPr>
      <t>单位：万元</t>
    </r>
  </si>
  <si>
    <t>科目编码</t>
  </si>
  <si>
    <t>科目名称</t>
  </si>
  <si>
    <t>232</t>
  </si>
  <si>
    <r>
      <rPr>
        <b/>
        <sz val="11"/>
        <rFont val="宋体"/>
        <charset val="134"/>
      </rPr>
      <t>债务付息支出类合计</t>
    </r>
  </si>
  <si>
    <t>一、一般公共服务</t>
  </si>
  <si>
    <t>23203</t>
  </si>
  <si>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地方政府一般债务付息支出款合计</t>
    </r>
  </si>
  <si>
    <t xml:space="preserve">  20101</t>
  </si>
  <si>
    <t xml:space="preserve">    人大事务</t>
  </si>
  <si>
    <t>2320301</t>
  </si>
  <si>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地方政府一般债券付息支出项合计</t>
    </r>
  </si>
  <si>
    <t xml:space="preserve">      行政运行</t>
  </si>
  <si>
    <t xml:space="preserve">      一般行政管理事务</t>
  </si>
  <si>
    <t xml:space="preserve">  20102</t>
  </si>
  <si>
    <t xml:space="preserve">    政协事务</t>
  </si>
  <si>
    <t xml:space="preserve">      政协会议</t>
  </si>
  <si>
    <t>2010299</t>
  </si>
  <si>
    <t xml:space="preserve">      其他政协事务支出</t>
  </si>
  <si>
    <t xml:space="preserve">  20103</t>
  </si>
  <si>
    <t xml:space="preserve">    政府办公厅(室)及相关机构事务</t>
  </si>
  <si>
    <t xml:space="preserve">      机关服务</t>
  </si>
  <si>
    <t xml:space="preserve">      政务公开审批</t>
  </si>
  <si>
    <t xml:space="preserve">      信访事务</t>
  </si>
  <si>
    <t xml:space="preserve">      其他政府办公厅（室）及相关机构事务支出</t>
  </si>
  <si>
    <t xml:space="preserve">  20104</t>
  </si>
  <si>
    <t xml:space="preserve">    发展与改革事务</t>
  </si>
  <si>
    <t xml:space="preserve">      日常经济运行调节</t>
  </si>
  <si>
    <t xml:space="preserve">      物价管理</t>
  </si>
  <si>
    <t>2010499</t>
  </si>
  <si>
    <t xml:space="preserve">      其他发展与改革事务支出</t>
  </si>
  <si>
    <t xml:space="preserve">  20105</t>
  </si>
  <si>
    <t xml:space="preserve">    统计信息事务</t>
  </si>
  <si>
    <t>2010502</t>
  </si>
  <si>
    <t xml:space="preserve">  20106</t>
  </si>
  <si>
    <t xml:space="preserve">    财政事务</t>
  </si>
  <si>
    <t xml:space="preserve">      信息化建设</t>
  </si>
  <si>
    <t xml:space="preserve">      财政委托业务支出</t>
  </si>
  <si>
    <t xml:space="preserve">  20107</t>
  </si>
  <si>
    <t xml:space="preserve">    税收事务</t>
  </si>
  <si>
    <t xml:space="preserve">  20108</t>
  </si>
  <si>
    <t xml:space="preserve">    审计事务</t>
  </si>
  <si>
    <t xml:space="preserve">      审计业务</t>
  </si>
  <si>
    <t xml:space="preserve">  20111</t>
  </si>
  <si>
    <t xml:space="preserve">    纪检监察事务</t>
  </si>
  <si>
    <t xml:space="preserve">  20126</t>
  </si>
  <si>
    <t xml:space="preserve">    档案事务</t>
  </si>
  <si>
    <t xml:space="preserve">      档案馆</t>
  </si>
  <si>
    <t xml:space="preserve">  20128</t>
  </si>
  <si>
    <t xml:space="preserve">    民主党派及工商联事务</t>
  </si>
  <si>
    <t xml:space="preserve">  20129</t>
  </si>
  <si>
    <t xml:space="preserve">    群众团体事务</t>
  </si>
  <si>
    <t xml:space="preserve">      工会事务</t>
  </si>
  <si>
    <t xml:space="preserve">  20131</t>
  </si>
  <si>
    <t xml:space="preserve">    党委办公厅（室）及相关机构事务</t>
  </si>
  <si>
    <t xml:space="preserve">  20132</t>
  </si>
  <si>
    <t xml:space="preserve">    组织事务</t>
  </si>
  <si>
    <t xml:space="preserve">  20133</t>
  </si>
  <si>
    <t xml:space="preserve">    宣传事务</t>
  </si>
  <si>
    <t>2013304</t>
  </si>
  <si>
    <t xml:space="preserve">      宣传管理</t>
  </si>
  <si>
    <t xml:space="preserve">  20134</t>
  </si>
  <si>
    <t xml:space="preserve">    统战事务</t>
  </si>
  <si>
    <t xml:space="preserve">  20136</t>
  </si>
  <si>
    <t xml:space="preserve">    其他共产党事务支出</t>
  </si>
  <si>
    <t xml:space="preserve">  20137</t>
  </si>
  <si>
    <t xml:space="preserve">    网信事务</t>
  </si>
  <si>
    <t xml:space="preserve">  20138</t>
  </si>
  <si>
    <t xml:space="preserve">    市场监督管理事务</t>
  </si>
  <si>
    <t xml:space="preserve">      市场主体管理</t>
  </si>
  <si>
    <t xml:space="preserve">      市场秩序执法</t>
  </si>
  <si>
    <t xml:space="preserve">      食品安全监管</t>
  </si>
  <si>
    <t xml:space="preserve">  20199</t>
  </si>
  <si>
    <t xml:space="preserve">    其他一般公共服务支出</t>
  </si>
  <si>
    <t>2019999</t>
  </si>
  <si>
    <t xml:space="preserve">      其他一般公共服务支出</t>
  </si>
  <si>
    <t>204</t>
  </si>
  <si>
    <t>四、公共安全支出</t>
  </si>
  <si>
    <t xml:space="preserve">  20402</t>
  </si>
  <si>
    <t xml:space="preserve">    公安</t>
  </si>
  <si>
    <t xml:space="preserve">      执法办案</t>
  </si>
  <si>
    <t xml:space="preserve">  20404</t>
  </si>
  <si>
    <t xml:space="preserve">    检察</t>
  </si>
  <si>
    <t xml:space="preserve">  20405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</si>
  <si>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</si>
  <si>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</si>
  <si>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</si>
  <si>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</si>
  <si>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20406</t>
  </si>
  <si>
    <t xml:space="preserve">    司法</t>
  </si>
  <si>
    <t xml:space="preserve">      基层司法业务</t>
  </si>
  <si>
    <t xml:space="preserve">      普法宣传</t>
  </si>
  <si>
    <t>2040607</t>
  </si>
  <si>
    <t xml:space="preserve">      法律援助</t>
  </si>
  <si>
    <t xml:space="preserve">      社区矫正</t>
  </si>
  <si>
    <t>205</t>
  </si>
  <si>
    <t>五、教育支出</t>
  </si>
  <si>
    <t xml:space="preserve">  20501</t>
  </si>
  <si>
    <t xml:space="preserve">    教育管理事务</t>
  </si>
  <si>
    <t xml:space="preserve">  20502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</si>
  <si>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</si>
  <si>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</si>
  <si>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</si>
  <si>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</si>
  <si>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</si>
  <si>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</si>
  <si>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</si>
  <si>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20503</t>
  </si>
  <si>
    <t xml:space="preserve">    职业教育</t>
  </si>
  <si>
    <t xml:space="preserve">      中等职业教育</t>
  </si>
  <si>
    <t xml:space="preserve">      技校教育</t>
  </si>
  <si>
    <t xml:space="preserve">  20504</t>
  </si>
  <si>
    <t xml:space="preserve">    成人教育</t>
  </si>
  <si>
    <t>2050404</t>
  </si>
  <si>
    <t xml:space="preserve">      成人初等教育</t>
  </si>
  <si>
    <t>2050499</t>
  </si>
  <si>
    <t xml:space="preserve">      其他成人教育支出</t>
  </si>
  <si>
    <t xml:space="preserve">  20507</t>
  </si>
  <si>
    <t xml:space="preserve">    特殊教育</t>
  </si>
  <si>
    <t xml:space="preserve">      特殊学校教育</t>
  </si>
  <si>
    <t xml:space="preserve">  20508</t>
  </si>
  <si>
    <t xml:space="preserve">    进修及培训</t>
  </si>
  <si>
    <t xml:space="preserve">      教师进修</t>
  </si>
  <si>
    <t xml:space="preserve">      干部教育</t>
  </si>
  <si>
    <t xml:space="preserve">  20509</t>
  </si>
  <si>
    <t xml:space="preserve">    教育费附加安排的支出</t>
  </si>
  <si>
    <t>2050999</t>
  </si>
  <si>
    <t xml:space="preserve">      其他教育费附加安排的支出</t>
  </si>
  <si>
    <t>206</t>
  </si>
  <si>
    <t>六、科学技术支出</t>
  </si>
  <si>
    <t xml:space="preserve">  20601</t>
  </si>
  <si>
    <t xml:space="preserve">    科学技术管理事务</t>
  </si>
  <si>
    <t>2060101</t>
  </si>
  <si>
    <t>2060102</t>
  </si>
  <si>
    <t xml:space="preserve">    一般行政管理事务</t>
  </si>
  <si>
    <t xml:space="preserve">  20607</t>
  </si>
  <si>
    <t xml:space="preserve">    科学技术普及</t>
  </si>
  <si>
    <t>2060701</t>
  </si>
  <si>
    <t xml:space="preserve">      科普活动</t>
  </si>
  <si>
    <t xml:space="preserve">      其他科学技术普及支出</t>
  </si>
  <si>
    <t>207</t>
  </si>
  <si>
    <t>七、文化旅游体育与传媒支出</t>
  </si>
  <si>
    <t xml:space="preserve">  20701</t>
  </si>
  <si>
    <t xml:space="preserve">    文化和旅游</t>
  </si>
  <si>
    <t xml:space="preserve">      图书馆</t>
  </si>
  <si>
    <t>2070105</t>
  </si>
  <si>
    <t xml:space="preserve">      文化展示及纪念机构</t>
  </si>
  <si>
    <t xml:space="preserve">      群众文化</t>
  </si>
  <si>
    <t>2070111</t>
  </si>
  <si>
    <t xml:space="preserve">      文化创作与保护</t>
  </si>
  <si>
    <t xml:space="preserve">      其他文化和旅游支出</t>
  </si>
  <si>
    <t xml:space="preserve">  20702</t>
  </si>
  <si>
    <t xml:space="preserve">    文物</t>
  </si>
  <si>
    <t>2070204</t>
  </si>
  <si>
    <t xml:space="preserve">      文物保护</t>
  </si>
  <si>
    <t xml:space="preserve">  20703</t>
  </si>
  <si>
    <t xml:space="preserve">    体育</t>
  </si>
  <si>
    <t xml:space="preserve">      群众体育</t>
  </si>
  <si>
    <t xml:space="preserve">  20708</t>
  </si>
  <si>
    <t xml:space="preserve">    广播电视</t>
  </si>
  <si>
    <t>2070801</t>
  </si>
  <si>
    <t>2070808</t>
  </si>
  <si>
    <t xml:space="preserve">      广播电视事务</t>
  </si>
  <si>
    <t xml:space="preserve">  20799</t>
  </si>
  <si>
    <t xml:space="preserve">    其他文化旅游体育与传媒支出</t>
  </si>
  <si>
    <t xml:space="preserve">      其他文化旅游体育与传媒支出</t>
  </si>
  <si>
    <t>208</t>
  </si>
  <si>
    <t>八、社会保障和就业支出</t>
  </si>
  <si>
    <t xml:space="preserve">  20801</t>
  </si>
  <si>
    <t xml:space="preserve">    人力资源和社会保障管理事务</t>
  </si>
  <si>
    <t xml:space="preserve">      劳动保障监察</t>
  </si>
  <si>
    <t xml:space="preserve">      就业管理事务</t>
  </si>
  <si>
    <t xml:space="preserve">      社会保险经办机构</t>
  </si>
  <si>
    <t xml:space="preserve">      劳动人事争议调解仲裁</t>
  </si>
  <si>
    <t xml:space="preserve">      其他人力资源和社会保障管理事务支出</t>
  </si>
  <si>
    <t xml:space="preserve">  20802</t>
  </si>
  <si>
    <t xml:space="preserve">    民政管理事务</t>
  </si>
  <si>
    <t xml:space="preserve">      基层政权建设和社区治理</t>
  </si>
  <si>
    <t>2080299</t>
  </si>
  <si>
    <t xml:space="preserve">      其他民政管理事务支出</t>
  </si>
  <si>
    <t xml:space="preserve">  20805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</si>
  <si>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</si>
  <si>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</si>
  <si>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</si>
  <si>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机关事业单位基本养老保险缴费支出</t>
  </si>
  <si>
    <t xml:space="preserve">      机关事业单位职业年金缴费支出</t>
  </si>
  <si>
    <t>2080507</t>
  </si>
  <si>
    <t xml:space="preserve">      对机关事业单位基本养老保险基金的补助</t>
  </si>
  <si>
    <t xml:space="preserve">  20807</t>
  </si>
  <si>
    <t xml:space="preserve">    就业补助</t>
  </si>
  <si>
    <t>2080701</t>
  </si>
  <si>
    <t xml:space="preserve">      就业创业服务补贴</t>
  </si>
  <si>
    <t>2080704</t>
  </si>
  <si>
    <t xml:space="preserve">      社会保险补贴</t>
  </si>
  <si>
    <t xml:space="preserve">      公益性岗位补贴</t>
  </si>
  <si>
    <t>2080711</t>
  </si>
  <si>
    <t xml:space="preserve">      就业见习补贴</t>
  </si>
  <si>
    <t xml:space="preserve">      其他就业补助支出</t>
  </si>
  <si>
    <t xml:space="preserve">  20808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</si>
  <si>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</si>
  <si>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</si>
  <si>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</si>
  <si>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</si>
  <si>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</si>
  <si>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>2080807</t>
  </si>
  <si>
    <t xml:space="preserve">      光荣院</t>
  </si>
  <si>
    <t xml:space="preserve">      其他优抚支出</t>
  </si>
  <si>
    <t xml:space="preserve">  20809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</si>
  <si>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</si>
  <si>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</si>
  <si>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</si>
  <si>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</si>
  <si>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</si>
  <si>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</si>
  <si>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20810</t>
  </si>
  <si>
    <t xml:space="preserve">    社会福利</t>
  </si>
  <si>
    <t xml:space="preserve">      儿童福利</t>
  </si>
  <si>
    <t xml:space="preserve">      老年福利</t>
  </si>
  <si>
    <t xml:space="preserve">      殡葬</t>
  </si>
  <si>
    <t>2081005</t>
  </si>
  <si>
    <t xml:space="preserve">      社会福利事业单位</t>
  </si>
  <si>
    <t xml:space="preserve">      养老服务</t>
  </si>
  <si>
    <t xml:space="preserve">  20811</t>
  </si>
  <si>
    <t xml:space="preserve">    残疾人事业</t>
  </si>
  <si>
    <t xml:space="preserve">      残疾人康复</t>
  </si>
  <si>
    <t xml:space="preserve">      残疾人就业和扶贫</t>
  </si>
  <si>
    <t xml:space="preserve">      残疾人生活和护理补贴</t>
  </si>
  <si>
    <t>2081199</t>
  </si>
  <si>
    <t xml:space="preserve">      其他残疾人事业支出</t>
  </si>
  <si>
    <t xml:space="preserve">  20816</t>
  </si>
  <si>
    <t xml:space="preserve">    红十字事业</t>
  </si>
  <si>
    <t xml:space="preserve">      其他红十字事业支出</t>
  </si>
  <si>
    <t xml:space="preserve">  20819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</si>
  <si>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</si>
  <si>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</si>
  <si>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</si>
  <si>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20820</t>
  </si>
  <si>
    <t xml:space="preserve">    临时救助</t>
  </si>
  <si>
    <t xml:space="preserve">      临时救助支出</t>
  </si>
  <si>
    <t xml:space="preserve">      流浪乞讨人员救助支出</t>
  </si>
  <si>
    <t xml:space="preserve">  20821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</si>
  <si>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</si>
  <si>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</si>
  <si>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</si>
  <si>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20826</t>
  </si>
  <si>
    <t xml:space="preserve">    财政对基本养老保险基金的补助</t>
  </si>
  <si>
    <t>2082601</t>
  </si>
  <si>
    <t xml:space="preserve">      财政对企业职工基本养老保险基金的补助</t>
  </si>
  <si>
    <t xml:space="preserve">      财政对城乡居民基本养老保险基金的补助</t>
  </si>
  <si>
    <t xml:space="preserve">  20827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</si>
  <si>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</si>
  <si>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</si>
  <si>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</si>
  <si>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>2082799</t>
  </si>
  <si>
    <t xml:space="preserve">      其他财政对社会保险基金的补助</t>
  </si>
  <si>
    <t xml:space="preserve">  20828</t>
  </si>
  <si>
    <t xml:space="preserve">    退役军人管理事务</t>
  </si>
  <si>
    <t xml:space="preserve">  20830</t>
  </si>
  <si>
    <t xml:space="preserve">    财政代缴社会保险费支出</t>
  </si>
  <si>
    <t xml:space="preserve">      财政代缴城乡居民基本养老保险费支出</t>
  </si>
  <si>
    <t xml:space="preserve">  20899</t>
  </si>
  <si>
    <t xml:space="preserve">    其他社会保障和就业支出</t>
  </si>
  <si>
    <t xml:space="preserve">      其他社会保障和就业支出</t>
  </si>
  <si>
    <t>210</t>
  </si>
  <si>
    <t>九、卫生健康支出</t>
  </si>
  <si>
    <t xml:space="preserve">  21001</t>
  </si>
  <si>
    <t xml:space="preserve">    卫生健康管理事务</t>
  </si>
  <si>
    <t xml:space="preserve">  21002</t>
  </si>
  <si>
    <t xml:space="preserve">    公立医院</t>
  </si>
  <si>
    <t xml:space="preserve">      综合医院</t>
  </si>
  <si>
    <t xml:space="preserve">      中医（民族）医院</t>
  </si>
  <si>
    <t xml:space="preserve">  21003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</si>
  <si>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</si>
  <si>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</si>
  <si>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</si>
  <si>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</si>
  <si>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21004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</si>
  <si>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</si>
  <si>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</si>
  <si>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</si>
  <si>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</si>
  <si>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基本公共卫生服务</t>
  </si>
  <si>
    <t xml:space="preserve">      重大公共卫生服务</t>
  </si>
  <si>
    <t>2100410</t>
  </si>
  <si>
    <t xml:space="preserve">      突发公共卫生事件应急处理</t>
  </si>
  <si>
    <t xml:space="preserve">      其他公共卫生支出</t>
  </si>
  <si>
    <t xml:space="preserve">  21006</t>
  </si>
  <si>
    <t xml:space="preserve">    中医药</t>
  </si>
  <si>
    <t xml:space="preserve">    2100699</t>
  </si>
  <si>
    <t xml:space="preserve">      其他中医药支出</t>
  </si>
  <si>
    <t xml:space="preserve">  21007</t>
  </si>
  <si>
    <t xml:space="preserve">    计划生育事务</t>
  </si>
  <si>
    <t>2100716</t>
  </si>
  <si>
    <t xml:space="preserve">      计划生育机构</t>
  </si>
  <si>
    <t xml:space="preserve">      计划生育服务</t>
  </si>
  <si>
    <t xml:space="preserve">  21011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</si>
  <si>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</si>
  <si>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</si>
  <si>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</si>
  <si>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</si>
  <si>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21012</t>
  </si>
  <si>
    <t xml:space="preserve">    财政对基本医疗保险基金的补助</t>
  </si>
  <si>
    <t xml:space="preserve">      财政对城乡居民基本医疗保险基金的补助</t>
  </si>
  <si>
    <t xml:space="preserve">  21013</t>
  </si>
  <si>
    <t xml:space="preserve">    医疗救助</t>
  </si>
  <si>
    <t xml:space="preserve">      城乡医疗救助</t>
  </si>
  <si>
    <t xml:space="preserve">      疾病应急救助</t>
  </si>
  <si>
    <t xml:space="preserve">  21014</t>
  </si>
  <si>
    <t xml:space="preserve">    优抚对象医疗</t>
  </si>
  <si>
    <t xml:space="preserve">      优抚对象医疗补助</t>
  </si>
  <si>
    <t xml:space="preserve">  21015</t>
  </si>
  <si>
    <t xml:space="preserve">    医疗保障管理事务</t>
  </si>
  <si>
    <t>2101505</t>
  </si>
  <si>
    <t xml:space="preserve">      医疗保障政策管理</t>
  </si>
  <si>
    <t>2101599</t>
  </si>
  <si>
    <t xml:space="preserve">      其他医疗保障管理事务支出</t>
  </si>
  <si>
    <t>211</t>
  </si>
  <si>
    <t>十、节能环保支出</t>
  </si>
  <si>
    <t xml:space="preserve">  21103</t>
  </si>
  <si>
    <t xml:space="preserve">    污染防治</t>
  </si>
  <si>
    <t xml:space="preserve">      大气</t>
  </si>
  <si>
    <t xml:space="preserve">      水体</t>
  </si>
  <si>
    <t>212</t>
  </si>
  <si>
    <t>十一、城乡社区支出</t>
  </si>
  <si>
    <t xml:space="preserve">  21201</t>
  </si>
  <si>
    <t xml:space="preserve">    城乡社区管理事务</t>
  </si>
  <si>
    <t>2120101</t>
  </si>
  <si>
    <t>2120104</t>
  </si>
  <si>
    <t xml:space="preserve">      城管执法</t>
  </si>
  <si>
    <t>2120199</t>
  </si>
  <si>
    <t xml:space="preserve">      其他城乡社区管理事务支出</t>
  </si>
  <si>
    <t xml:space="preserve">  21203</t>
  </si>
  <si>
    <t xml:space="preserve">    城乡社区公共设施</t>
  </si>
  <si>
    <t xml:space="preserve">      小城镇基础设施建设</t>
  </si>
  <si>
    <t xml:space="preserve">  21205</t>
  </si>
  <si>
    <t xml:space="preserve">    城乡社区环境卫生</t>
  </si>
  <si>
    <t xml:space="preserve">      城乡社区环境卫生</t>
  </si>
  <si>
    <t>213</t>
  </si>
  <si>
    <t>十二、农林水支出</t>
  </si>
  <si>
    <t xml:space="preserve">  21301</t>
  </si>
  <si>
    <t xml:space="preserve">    农业农村</t>
  </si>
  <si>
    <t xml:space="preserve">      科技转化与推广服务</t>
  </si>
  <si>
    <t xml:space="preserve">      病虫害控制</t>
  </si>
  <si>
    <t xml:space="preserve">      农产品质量安全</t>
  </si>
  <si>
    <t xml:space="preserve">      农业结构调整补贴</t>
  </si>
  <si>
    <t xml:space="preserve">      农业生产发展</t>
  </si>
  <si>
    <t xml:space="preserve">      农村社会事业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</si>
  <si>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</si>
  <si>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</si>
  <si>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</si>
  <si>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21302</t>
  </si>
  <si>
    <t xml:space="preserve">    林业和草原</t>
  </si>
  <si>
    <t xml:space="preserve">      森林资源培育</t>
  </si>
  <si>
    <t>2130234</t>
  </si>
  <si>
    <t xml:space="preserve">      林业草原防灾减灾</t>
  </si>
  <si>
    <t xml:space="preserve">  21303</t>
  </si>
  <si>
    <t xml:space="preserve">    水利</t>
  </si>
  <si>
    <t>2130305</t>
  </si>
  <si>
    <t xml:space="preserve">      水利工程建设</t>
  </si>
  <si>
    <t>2130306</t>
  </si>
  <si>
    <t xml:space="preserve">      水利工程运行与维护</t>
  </si>
  <si>
    <t xml:space="preserve">      水资源节约管理与保护</t>
  </si>
  <si>
    <t xml:space="preserve">      水质监测</t>
  </si>
  <si>
    <t xml:space="preserve">  21305</t>
  </si>
  <si>
    <t xml:space="preserve">    扶贫</t>
  </si>
  <si>
    <t xml:space="preserve">      其他扶贫支出</t>
  </si>
  <si>
    <t xml:space="preserve">  21307</t>
  </si>
  <si>
    <t xml:space="preserve">    农村综合改革</t>
  </si>
  <si>
    <t xml:space="preserve">      对村民委员会和村党支部的补助</t>
  </si>
  <si>
    <t xml:space="preserve">      其他农村综合改革支出</t>
  </si>
  <si>
    <t xml:space="preserve">  21308</t>
  </si>
  <si>
    <t xml:space="preserve">    普惠金融发展支出</t>
  </si>
  <si>
    <t xml:space="preserve">      农业保险保费补贴</t>
  </si>
  <si>
    <t xml:space="preserve">      创业担保贷款贴息</t>
  </si>
  <si>
    <t>214</t>
  </si>
  <si>
    <t>十三、交通运输支出</t>
  </si>
  <si>
    <t xml:space="preserve">  21401</t>
  </si>
  <si>
    <t xml:space="preserve">    公路水路运输</t>
  </si>
  <si>
    <t>2140101</t>
  </si>
  <si>
    <t xml:space="preserve">      公路建设</t>
  </si>
  <si>
    <t xml:space="preserve">      公路养护</t>
  </si>
  <si>
    <t>2140112</t>
  </si>
  <si>
    <t xml:space="preserve">      公路运输管理</t>
  </si>
  <si>
    <t>2140199</t>
  </si>
  <si>
    <t xml:space="preserve">      其他公路水路运输支出</t>
  </si>
  <si>
    <t>216</t>
  </si>
  <si>
    <t>十五、商业服务业等支出</t>
  </si>
  <si>
    <t xml:space="preserve">  21602</t>
  </si>
  <si>
    <t xml:space="preserve">    商业流通事务</t>
  </si>
  <si>
    <t xml:space="preserve">      其他商业流通事务支出</t>
  </si>
  <si>
    <t xml:space="preserve">  21699</t>
  </si>
  <si>
    <t xml:space="preserve">    其他商业服务业等支出</t>
  </si>
  <si>
    <t xml:space="preserve">      其他商业服务业等支出</t>
  </si>
  <si>
    <t>220</t>
  </si>
  <si>
    <t>十八、自然资源海洋气象等支出</t>
  </si>
  <si>
    <t xml:space="preserve">  22001</t>
  </si>
  <si>
    <t xml:space="preserve">    自然资源事务</t>
  </si>
  <si>
    <t>2200106</t>
  </si>
  <si>
    <t xml:space="preserve">      自然资源利用与保护</t>
  </si>
  <si>
    <t>2200107</t>
  </si>
  <si>
    <t xml:space="preserve">      自然资源社会公益服务</t>
  </si>
  <si>
    <t>2200109</t>
  </si>
  <si>
    <t xml:space="preserve">      自然资源调查与确权登记</t>
  </si>
  <si>
    <t xml:space="preserve">  22005</t>
  </si>
  <si>
    <t xml:space="preserve">    气象事务</t>
  </si>
  <si>
    <t>2200501</t>
  </si>
  <si>
    <t>221</t>
  </si>
  <si>
    <t>十九、住房保障支出</t>
  </si>
  <si>
    <t xml:space="preserve">  22101</t>
  </si>
  <si>
    <t xml:space="preserve">    保障性安居工程支出</t>
  </si>
  <si>
    <t xml:space="preserve">      廉租住房</t>
  </si>
  <si>
    <t>2210103</t>
  </si>
  <si>
    <t xml:space="preserve">      棚户区改造</t>
  </si>
  <si>
    <t xml:space="preserve">      公共租赁住房</t>
  </si>
  <si>
    <t>2210108</t>
  </si>
  <si>
    <t xml:space="preserve">      老旧小区改造</t>
  </si>
  <si>
    <t>2210109</t>
  </si>
  <si>
    <t xml:space="preserve">      住房租赁市场发展</t>
  </si>
  <si>
    <t xml:space="preserve">  22102</t>
  </si>
  <si>
    <t xml:space="preserve">    住房改革支出</t>
  </si>
  <si>
    <t xml:space="preserve">      住房公积金</t>
  </si>
  <si>
    <t>222</t>
  </si>
  <si>
    <t>二十、粮油物资储备支出</t>
  </si>
  <si>
    <t xml:space="preserve">  22201</t>
  </si>
  <si>
    <t xml:space="preserve">    粮油事务</t>
  </si>
  <si>
    <t>2220102</t>
  </si>
  <si>
    <t xml:space="preserve">  22203</t>
  </si>
  <si>
    <t xml:space="preserve">    能源储备</t>
  </si>
  <si>
    <t>2220399</t>
  </si>
  <si>
    <t xml:space="preserve">      其他能源储备支出</t>
  </si>
  <si>
    <t xml:space="preserve">  22204</t>
  </si>
  <si>
    <t xml:space="preserve">    粮油储备</t>
  </si>
  <si>
    <t>2220403</t>
  </si>
  <si>
    <t xml:space="preserve">      储备粮（油）库建设</t>
  </si>
  <si>
    <t>224</t>
  </si>
  <si>
    <t>二十一、灾害防治及应急管理支出</t>
  </si>
  <si>
    <t xml:space="preserve">  22401</t>
  </si>
  <si>
    <t xml:space="preserve">    应急管理事务</t>
  </si>
  <si>
    <t>2240104</t>
  </si>
  <si>
    <t xml:space="preserve">      灾害风险防治</t>
  </si>
  <si>
    <t xml:space="preserve">      安全监管</t>
  </si>
  <si>
    <t>2240109</t>
  </si>
  <si>
    <t xml:space="preserve">      应急管理</t>
  </si>
  <si>
    <t xml:space="preserve">  22402</t>
  </si>
  <si>
    <t xml:space="preserve">    消防事务</t>
  </si>
  <si>
    <t xml:space="preserve">    2240201</t>
  </si>
  <si>
    <t xml:space="preserve">      消防应急救援</t>
  </si>
  <si>
    <t>二十二、预备费</t>
  </si>
  <si>
    <t>229</t>
  </si>
  <si>
    <t>二十三、其他支出</t>
  </si>
  <si>
    <t xml:space="preserve">  22902</t>
  </si>
  <si>
    <t xml:space="preserve">    年初预留</t>
  </si>
  <si>
    <t>二十四、债务付息支出</t>
  </si>
  <si>
    <t xml:space="preserve">  23203</t>
  </si>
  <si>
    <t xml:space="preserve">    地方政府一般债务付息支出</t>
  </si>
  <si>
    <t xml:space="preserve">      地方政府其他一般债券付息支出</t>
  </si>
  <si>
    <t>2320302</t>
  </si>
  <si>
    <t xml:space="preserve">      地方政府向外国政府借款付息支出</t>
  </si>
  <si>
    <t>233</t>
  </si>
  <si>
    <t>二十五、债务发行费用支出</t>
  </si>
  <si>
    <t xml:space="preserve">  23303</t>
  </si>
  <si>
    <t xml:space="preserve">    地方政府一般债务发行费用支出</t>
  </si>
  <si>
    <t>支出合计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</si>
  <si>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4</t>
    </r>
  </si>
  <si>
    <t>2022年一般公共预算本级基本支出表</t>
  </si>
  <si>
    <r>
      <rPr>
        <sz val="11"/>
        <rFont val="方正书宋_GBK"/>
        <charset val="134"/>
      </rPr>
      <t>科目编码</t>
    </r>
  </si>
  <si>
    <r>
      <rPr>
        <sz val="11"/>
        <rFont val="方正书宋_GBK"/>
        <charset val="134"/>
      </rPr>
      <t>科目名称</t>
    </r>
  </si>
  <si>
    <t xml:space="preserve"> 机关工资福利支出</t>
  </si>
  <si>
    <t>[50101]</t>
  </si>
  <si>
    <t xml:space="preserve">  工资奖金津补贴</t>
  </si>
  <si>
    <t>[50102]</t>
  </si>
  <si>
    <t xml:space="preserve">  社会保障缴费</t>
  </si>
  <si>
    <t>[50103]</t>
  </si>
  <si>
    <t xml:space="preserve">  住房公积金</t>
  </si>
  <si>
    <t>[50199]</t>
  </si>
  <si>
    <t xml:space="preserve">  其他工资福利支出</t>
  </si>
  <si>
    <t xml:space="preserve"> 机关商品和服务支出</t>
  </si>
  <si>
    <t>[50201]</t>
  </si>
  <si>
    <t xml:space="preserve">  办公经费</t>
  </si>
  <si>
    <t>[50203]</t>
  </si>
  <si>
    <t xml:space="preserve">  培训费</t>
  </si>
  <si>
    <t>[50204]</t>
  </si>
  <si>
    <t xml:space="preserve">  专用材料购置费</t>
  </si>
  <si>
    <t>[50205]</t>
  </si>
  <si>
    <t xml:space="preserve">  委托业务费</t>
  </si>
  <si>
    <t>[50206]</t>
  </si>
  <si>
    <t xml:space="preserve">  公务接待费</t>
  </si>
  <si>
    <t>[50207]</t>
  </si>
  <si>
    <t xml:space="preserve">  因公出国（境）费用</t>
  </si>
  <si>
    <t>[50208]</t>
  </si>
  <si>
    <t xml:space="preserve">  公务用车运行维护费</t>
  </si>
  <si>
    <t>[50209]</t>
  </si>
  <si>
    <t xml:space="preserve">  维修（护）费</t>
  </si>
  <si>
    <t>[50299]</t>
  </si>
  <si>
    <t xml:space="preserve">  其他商品和服务支出</t>
  </si>
  <si>
    <t xml:space="preserve"> 机关资本性支出（一）</t>
  </si>
  <si>
    <t>[50306]</t>
  </si>
  <si>
    <t xml:space="preserve">  设备购置</t>
  </si>
  <si>
    <t xml:space="preserve"> 对事业单位经常性补助</t>
  </si>
  <si>
    <t>[50501]</t>
  </si>
  <si>
    <t xml:space="preserve">  工资福利支出</t>
  </si>
  <si>
    <t>[50502]</t>
  </si>
  <si>
    <t xml:space="preserve">  商品和服务支出</t>
  </si>
  <si>
    <t xml:space="preserve"> 对事业单位资本性补助</t>
  </si>
  <si>
    <t>[50601]</t>
  </si>
  <si>
    <t xml:space="preserve">  资本性支出（一）</t>
  </si>
  <si>
    <t xml:space="preserve"> 对个人和家庭的补助</t>
  </si>
  <si>
    <t>[50901]</t>
  </si>
  <si>
    <t xml:space="preserve">  社会福利和救助</t>
  </si>
  <si>
    <t>[50905]</t>
  </si>
  <si>
    <t xml:space="preserve">  离退休费</t>
  </si>
  <si>
    <t>[50999]</t>
  </si>
  <si>
    <t xml:space="preserve">  其他对个人和家庭补助</t>
  </si>
  <si>
    <t>附表5</t>
  </si>
  <si>
    <t>2022年税收返还、一般性转移支付分地区安排情况表</t>
  </si>
  <si>
    <r>
      <rPr>
        <sz val="10.5"/>
        <rFont val="方正仿宋_GBK"/>
        <charset val="134"/>
      </rPr>
      <t>单位：万元</t>
    </r>
  </si>
  <si>
    <t>地区名称</t>
  </si>
  <si>
    <r>
      <rPr>
        <b/>
        <sz val="12"/>
        <rFont val="方正书宋_GBK"/>
        <charset val="134"/>
      </rPr>
      <t>税收返还</t>
    </r>
  </si>
  <si>
    <r>
      <rPr>
        <b/>
        <sz val="12"/>
        <rFont val="方正书宋_GBK"/>
        <charset val="134"/>
      </rPr>
      <t>一般性转移支付</t>
    </r>
  </si>
  <si>
    <t>小计</t>
  </si>
  <si>
    <t>中央</t>
  </si>
  <si>
    <t>省级</t>
  </si>
  <si>
    <t>市级</t>
  </si>
  <si>
    <t>高邑县</t>
  </si>
  <si>
    <r>
      <rPr>
        <b/>
        <sz val="12"/>
        <rFont val="方正仿宋_GBK"/>
        <charset val="134"/>
      </rPr>
      <t>合计</t>
    </r>
  </si>
  <si>
    <t>我县无对下的转移支付安排，所列情况均是收到的上级转移支付安排情况，特此说明。</t>
  </si>
  <si>
    <t>附表6</t>
  </si>
  <si>
    <t>2022年税收返还、一般性转移支付分项目安排情况表</t>
  </si>
  <si>
    <r>
      <rPr>
        <sz val="12"/>
        <rFont val="方正仿宋_GBK"/>
        <charset val="134"/>
      </rPr>
      <t>单位：万元</t>
    </r>
  </si>
  <si>
    <t>项目名称</t>
  </si>
  <si>
    <t>税收返还</t>
  </si>
  <si>
    <t xml:space="preserve">  所得税基数返还收入 </t>
  </si>
  <si>
    <t xml:space="preserve">  成品油税费改革税收返还收入</t>
  </si>
  <si>
    <t xml:space="preserve">  增值税税收返还收入</t>
  </si>
  <si>
    <t>一般性转移支付收入</t>
  </si>
  <si>
    <t xml:space="preserve">  体制补助收入</t>
  </si>
  <si>
    <t xml:space="preserve">  均衡性转移支付收入</t>
  </si>
  <si>
    <t xml:space="preserve">  县级基本财力保障机制奖补资金收入</t>
  </si>
  <si>
    <t xml:space="preserve">  结算补助收入</t>
  </si>
  <si>
    <t xml:space="preserve">  固定数额补助收入</t>
  </si>
  <si>
    <t xml:space="preserve">  革命老区转移支付收入</t>
  </si>
  <si>
    <t>　欠发达地区转移支付收入</t>
  </si>
  <si>
    <t xml:space="preserve">  一般公共服务共同财政事权转移支付收入</t>
  </si>
  <si>
    <t xml:space="preserve">  公共安全共同财政事权转移支付收入</t>
  </si>
  <si>
    <t xml:space="preserve">  教育共同财政事权转移支付收入</t>
  </si>
  <si>
    <t xml:space="preserve">  科学技术共同财政事权转移支付收入</t>
  </si>
  <si>
    <t xml:space="preserve">  文化旅游体育与传媒共同财政事权转移支付收入</t>
  </si>
  <si>
    <t xml:space="preserve">  社会保障和就业共同财政事权转移支付收入</t>
  </si>
  <si>
    <t>　医疗卫生共同财政事权转移支付收入</t>
  </si>
  <si>
    <t xml:space="preserve">  农林水共同财政事权转移支付收入</t>
  </si>
  <si>
    <t xml:space="preserve">  交通运输共同财政事权转移支付收入</t>
  </si>
  <si>
    <t xml:space="preserve">  住房保障共同财政事权转移支付收入</t>
  </si>
  <si>
    <t>　粮油物资储备共同财政事权转移支付收入</t>
  </si>
  <si>
    <t xml:space="preserve">  灾害防治及应急管理共同财政事权转移支付收入</t>
  </si>
  <si>
    <t xml:space="preserve">  其他一般性转移支付收入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</si>
  <si>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7</t>
    </r>
  </si>
  <si>
    <t>2022年专项转移支付分地区安排情况表</t>
  </si>
  <si>
    <r>
      <rPr>
        <b/>
        <sz val="9"/>
        <rFont val="方正书宋_GBK"/>
        <charset val="134"/>
      </rPr>
      <t>科目编码</t>
    </r>
  </si>
  <si>
    <r>
      <rPr>
        <b/>
        <sz val="9"/>
        <rFont val="方正书宋_GBK"/>
        <charset val="134"/>
      </rPr>
      <t>科目（单位）名称</t>
    </r>
  </si>
  <si>
    <r>
      <rPr>
        <b/>
        <sz val="9"/>
        <rFont val="方正书宋_GBK"/>
        <charset val="134"/>
      </rPr>
      <t>合计</t>
    </r>
  </si>
  <si>
    <t>201</t>
  </si>
  <si>
    <r>
      <rPr>
        <sz val="9"/>
        <rFont val="方正仿宋_GBK"/>
        <charset val="134"/>
      </rPr>
      <t>一般公共服务支出类合计</t>
    </r>
  </si>
  <si>
    <t>7056</t>
  </si>
  <si>
    <r>
      <rPr>
        <sz val="9"/>
        <rFont val="宋体"/>
        <charset val="134"/>
      </rPr>
      <t>债务付息支出类合计</t>
    </r>
  </si>
  <si>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地方政府一般债务付息支出款合计</t>
    </r>
  </si>
  <si>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地方政府一般债券付息支出项合计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</si>
  <si>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8</t>
    </r>
  </si>
  <si>
    <t>2022年专项转移支付分项目安排情况表</t>
  </si>
  <si>
    <t>提前下达2022年中央土地指标跨省域调剂收入安排的支出预算</t>
  </si>
  <si>
    <t>提前下达2022年中央农村综合改革转移支付</t>
  </si>
  <si>
    <t>提前下达2022年省级农村综合改革转移支付预算</t>
  </si>
  <si>
    <t>提前下达2022年中央大气污染防治资金（用于农村地区清洁取暖任务运行补助）</t>
  </si>
  <si>
    <t>提前下达2022年省级大气污染防治资金（用于农村地区清洁取暖改造设备、管线补助）</t>
  </si>
  <si>
    <t>提前下达石家庄中欧（中亚）班列运营补贴</t>
  </si>
  <si>
    <t>提前下达2022年重大传染病防控经费</t>
  </si>
  <si>
    <t>提前下达2022年中央普惠金融发展专项资金</t>
  </si>
  <si>
    <t>提前下达2022年省级普惠金融发展专项资金</t>
  </si>
  <si>
    <t>提前下达2022年中央大气污染防治资金（用于农村地区清洁取暖任务运行补贴）</t>
  </si>
  <si>
    <t>提前下达2022年市级水利发展资金（村级河长巡河护河补助）</t>
  </si>
  <si>
    <t>提前下达2022年市级水利发展资金（防汛及物资储备经费）</t>
  </si>
  <si>
    <t>提前下达2022年市级大气污染防治资金（用于农村地区清洁取暖运行补贴）</t>
  </si>
  <si>
    <t>提前下达2022年市级社区矫正专项经费</t>
  </si>
  <si>
    <t>提前下达2022年度商标奖励资金</t>
  </si>
  <si>
    <t>关于提前下达2022年市级企业退休人员社会化管理服务资金</t>
  </si>
  <si>
    <t>提前下达2022年市级农业转移支付资金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</si>
  <si>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9</t>
    </r>
  </si>
  <si>
    <t>2022年政府性基金预算收入表</t>
  </si>
  <si>
    <t xml:space="preserve">         单位：万元</t>
  </si>
  <si>
    <t>国有土地收益基金收入</t>
  </si>
  <si>
    <t>农业土地开发资金收入</t>
  </si>
  <si>
    <t>国有土地使用权收入</t>
  </si>
  <si>
    <t>城市基础设施配套费收入</t>
  </si>
  <si>
    <t>污水处理费收入</t>
  </si>
  <si>
    <t>彩票公益金收入</t>
  </si>
  <si>
    <t>本级收入合计</t>
  </si>
  <si>
    <t>上级补助收入</t>
  </si>
  <si>
    <t>债务转贷收入</t>
  </si>
  <si>
    <t>上年结余结转收入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</si>
  <si>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10</t>
    </r>
  </si>
  <si>
    <t>2022年政府性基金预算支出表</t>
  </si>
  <si>
    <r>
      <rPr>
        <b/>
        <sz val="11"/>
        <rFont val="方正书宋_GBK"/>
        <charset val="134"/>
      </rPr>
      <t>预算数</t>
    </r>
  </si>
  <si>
    <t>文化旅游体育与传媒支出</t>
  </si>
  <si>
    <t>社会保障和就业支出</t>
  </si>
  <si>
    <t>城乡社区支出类</t>
  </si>
  <si>
    <t>其他支出</t>
  </si>
  <si>
    <t>债务付息支出</t>
  </si>
  <si>
    <t>债务发行费</t>
  </si>
  <si>
    <t>本级支出合计</t>
  </si>
  <si>
    <t>债务还本支出</t>
  </si>
  <si>
    <t>支出总计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</si>
  <si>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11</t>
    </r>
  </si>
  <si>
    <t>2022年政府性基金预算本级支出表</t>
  </si>
  <si>
    <r>
      <rPr>
        <b/>
        <sz val="11"/>
        <rFont val="方正书宋_GBK"/>
        <charset val="134"/>
      </rPr>
      <t>科目编码</t>
    </r>
  </si>
  <si>
    <t>科目（单位）名称</t>
  </si>
  <si>
    <t xml:space="preserve">   国家电影事业发展专项资金安排的支出</t>
  </si>
  <si>
    <t xml:space="preserve">      其它国家电影事业发展专项资金支出</t>
  </si>
  <si>
    <t xml:space="preserve">   大中型水库移民后期扶持基金支出</t>
  </si>
  <si>
    <t xml:space="preserve">      中央水库移民扶持资金</t>
  </si>
  <si>
    <t xml:space="preserve">      省级水库移民后期扶持基金支出</t>
  </si>
  <si>
    <t xml:space="preserve">   国有土地使用权出让收入安排的支出</t>
  </si>
  <si>
    <r>
      <rPr>
        <sz val="11"/>
        <rFont val="Times New Roman"/>
        <charset val="0"/>
      </rPr>
      <t xml:space="preserve">           </t>
    </r>
    <r>
      <rPr>
        <sz val="11"/>
        <rFont val="宋体"/>
        <charset val="0"/>
      </rPr>
      <t>征地和拆迁补偿支出</t>
    </r>
  </si>
  <si>
    <t xml:space="preserve">      土地开发支出</t>
  </si>
  <si>
    <t xml:space="preserve">      农村基础设施建设支出</t>
  </si>
  <si>
    <t xml:space="preserve">      补助被征地农民支出</t>
  </si>
  <si>
    <t xml:space="preserve">      土地出让业务费支出</t>
  </si>
  <si>
    <t xml:space="preserve">      农业生产发展支出</t>
  </si>
  <si>
    <t xml:space="preserve">      农业农村生态环境支出</t>
  </si>
  <si>
    <t xml:space="preserve">      其他国有土地使用权出让收入安排的支出</t>
  </si>
  <si>
    <t xml:space="preserve">   国有土地收益基金安排的支出</t>
  </si>
  <si>
    <t xml:space="preserve">   农业土地开发资金安排的支出</t>
  </si>
  <si>
    <t xml:space="preserve">   城市基础设施配套费安排的支出</t>
  </si>
  <si>
    <t xml:space="preserve">      其他城市基础设施配套费安排的支出</t>
  </si>
  <si>
    <t xml:space="preserve">   污水处理费安排的支出</t>
  </si>
  <si>
    <t xml:space="preserve">      污水处理设施建设和运营</t>
  </si>
  <si>
    <t xml:space="preserve">   其他政府基金及对应专项债务收入安排的支出</t>
  </si>
  <si>
    <t xml:space="preserve">      其他地方自行试点项目收益专项债券收入安排的支出</t>
  </si>
  <si>
    <t xml:space="preserve">   彩票公益金安排的支出</t>
  </si>
  <si>
    <t xml:space="preserve">      用于社会福利的彩票公益金支出</t>
  </si>
  <si>
    <t xml:space="preserve">      用于体育事业的彩票公益金支出</t>
  </si>
  <si>
    <t xml:space="preserve">      用于残疾人事业的彩票公益金支出</t>
  </si>
  <si>
    <t xml:space="preserve">      用于城乡医疗救助的彩票公益金支出</t>
  </si>
  <si>
    <t>债务利息支出</t>
  </si>
  <si>
    <t>2010199</t>
  </si>
  <si>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其他人大事务支出项合计</t>
    </r>
  </si>
  <si>
    <t xml:space="preserve">   地方政府专项债务付息支出</t>
  </si>
  <si>
    <t xml:space="preserve">      国有土地使用权出让金债务付息支出</t>
  </si>
  <si>
    <r>
      <rPr>
        <sz val="11"/>
        <rFont val="方正仿宋_GBK"/>
        <charset val="134"/>
      </rPr>
      <t>一般公共服务支出类合计</t>
    </r>
  </si>
  <si>
    <t xml:space="preserve">      其他地方自行试点项目收益专项债券付息支出</t>
  </si>
  <si>
    <t>20101</t>
  </si>
  <si>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人大事务款合计</t>
    </r>
  </si>
  <si>
    <t>债务发行费用支出</t>
  </si>
  <si>
    <t>2010101</t>
  </si>
  <si>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行政运行项合计</t>
    </r>
  </si>
  <si>
    <t xml:space="preserve">      国有土地使用权出让金债务发行费用支出</t>
  </si>
  <si>
    <t xml:space="preserve">      其他地方自行试点项目收益专项债券发行费用支出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</si>
  <si>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12</t>
    </r>
  </si>
  <si>
    <t>2022年政府性基金预算专项转移支付分地区安排情况表</t>
  </si>
  <si>
    <t>747</t>
  </si>
  <si>
    <r>
      <rPr>
        <sz val="11"/>
        <rFont val="方正仿宋_GBK"/>
        <charset val="134"/>
      </rPr>
      <t>未分配数</t>
    </r>
  </si>
  <si>
    <r>
      <rPr>
        <b/>
        <sz val="11"/>
        <rFont val="方正仿宋_GBK"/>
        <charset val="134"/>
      </rPr>
      <t>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</si>
  <si>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13</t>
    </r>
  </si>
  <si>
    <t>2022年政府性基金预算专项转移支付分项目安排情况表</t>
  </si>
  <si>
    <t>提前下达2022年中央水库移民扶持基金</t>
  </si>
  <si>
    <t>提前下达2022年省级水库移民扶持基金</t>
  </si>
  <si>
    <t>提前下达2022年省级国家电影事业发展专项资金</t>
  </si>
  <si>
    <t>提前下达2022年省级体育彩票公益金</t>
  </si>
  <si>
    <t>提前下达2022年中央专项彩票公益金支持残疾人事业发展补助</t>
  </si>
  <si>
    <t>提前下达2022年中央专项彩票公益金支持城乡医疗救助资金</t>
  </si>
  <si>
    <t>提前下达2022年中央集中彩票公益金支持社会福利事业专项资金</t>
  </si>
  <si>
    <t>提前下达2022年省级财政养老服务体系建设经费（福彩公益金）</t>
  </si>
  <si>
    <t>提前下达2022年省级专项福利彩票公益金</t>
  </si>
  <si>
    <t>提前下达2022年市级林业改革发展补助资金（交通干线廊道绿化建设资金）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</si>
  <si>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14</t>
    </r>
  </si>
  <si>
    <t>2022年国有资本经营预算收入表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</si>
  <si>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</si>
  <si>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</si>
  <si>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</si>
  <si>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</si>
  <si>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</si>
  <si>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>收入合计</t>
  </si>
  <si>
    <t>国有资本经营预算转移支付收入</t>
  </si>
  <si>
    <t>3</t>
  </si>
  <si>
    <t>上年结余收入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</si>
  <si>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15</t>
    </r>
  </si>
  <si>
    <t>2022年国有资本经营预算支出表</t>
  </si>
  <si>
    <t>6</t>
  </si>
  <si>
    <t>解决历史遗留问题及改革成本支出</t>
  </si>
  <si>
    <t>国有企业退休人员社会化管理补助支出</t>
  </si>
  <si>
    <t>二、对下转移支付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</si>
  <si>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16</t>
    </r>
  </si>
  <si>
    <t>2022年国有资本经营预算本级支出表</t>
  </si>
  <si>
    <r>
      <rPr>
        <b/>
        <sz val="11"/>
        <rFont val="方正书宋_GBK"/>
        <charset val="134"/>
      </rPr>
      <t>科目名称</t>
    </r>
  </si>
  <si>
    <r>
      <rPr>
        <sz val="9"/>
        <rFont val="方正书宋_GBK"/>
        <charset val="134"/>
      </rPr>
      <t>科目编码</t>
    </r>
  </si>
  <si>
    <r>
      <rPr>
        <sz val="9"/>
        <rFont val="方正书宋_GBK"/>
        <charset val="134"/>
      </rPr>
      <t>科目（单位）名称</t>
    </r>
  </si>
  <si>
    <r>
      <rPr>
        <sz val="9"/>
        <rFont val="方正书宋_GBK"/>
        <charset val="134"/>
      </rPr>
      <t>合计</t>
    </r>
  </si>
  <si>
    <t>223</t>
  </si>
  <si>
    <r>
      <rPr>
        <b/>
        <sz val="11"/>
        <rFont val="方正仿宋_GBK"/>
        <charset val="134"/>
      </rPr>
      <t>国有资本经营预算支出</t>
    </r>
  </si>
  <si>
    <t>22301</t>
  </si>
  <si>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人大事务款合计</t>
    </r>
  </si>
  <si>
    <t>2230105</t>
  </si>
  <si>
    <r>
      <rPr>
        <sz val="9"/>
        <rFont val="Times New Roman"/>
        <charset val="134"/>
      </rPr>
      <t xml:space="preserve">  </t>
    </r>
    <r>
      <rPr>
        <sz val="9"/>
        <rFont val="方正仿宋_GBK"/>
        <charset val="134"/>
      </rPr>
      <t>行政运行项合计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</si>
  <si>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17</t>
    </r>
  </si>
  <si>
    <t>2022年国有资本经营预算专项转移支付分地区安排情况表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</si>
  <si>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18</t>
    </r>
  </si>
  <si>
    <t>2022年国有资本经营预算专项转移支付分项目安排情况表</t>
  </si>
  <si>
    <t>提前下达2022年国有企业退休人员社会化管理中央财政补助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</si>
  <si>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19</t>
    </r>
  </si>
  <si>
    <t>2022年社会保险基金预算收入表</t>
  </si>
  <si>
    <r>
      <rPr>
        <b/>
        <sz val="11"/>
        <rFont val="方正仿宋_GBK"/>
        <charset val="134"/>
      </rPr>
      <t>社保保险基金收入</t>
    </r>
  </si>
  <si>
    <t>10210</t>
  </si>
  <si>
    <t>城乡居民基本养老保险基金收入</t>
  </si>
  <si>
    <t>城乡居民基本养老保险基金缴费收入</t>
  </si>
  <si>
    <t>城乡居民基本养老保险基金财政补贴收入</t>
  </si>
  <si>
    <t>城乡居民基本养老保险基金利息收入</t>
  </si>
  <si>
    <t>城乡居民基本养老保险基金委托投资收益</t>
  </si>
  <si>
    <t>其他城乡居民基本养老保险基金收入</t>
  </si>
  <si>
    <t>10211</t>
  </si>
  <si>
    <t>机关事业单位基本养老保险基金收入</t>
  </si>
  <si>
    <t>机关事业单位基本养老保险费收入</t>
  </si>
  <si>
    <t>机关事业单位基本养老保险基金财政补贴收入</t>
  </si>
  <si>
    <t>机关事业单位基本养老保险基金利息收入</t>
  </si>
  <si>
    <t>其他机关事业单位基本养老保险基金收入</t>
  </si>
  <si>
    <t>转移性收入</t>
  </si>
  <si>
    <t>11008</t>
  </si>
  <si>
    <t>社会保险基金预算上年结余收入</t>
  </si>
  <si>
    <t xml:space="preserve">  城乡居民基本养老保险基金上年结余收入</t>
  </si>
  <si>
    <t xml:space="preserve">  机关事业单位基本养老保险基金上年结余收入</t>
  </si>
  <si>
    <t>11016</t>
  </si>
  <si>
    <t xml:space="preserve">社会保险基金转移收入
</t>
  </si>
  <si>
    <t>城乡居民基本养老保险基金转移收入</t>
  </si>
  <si>
    <t>机关事业单位基本养老保险基金转移收入</t>
  </si>
  <si>
    <t>11017</t>
  </si>
  <si>
    <t xml:space="preserve">社会保险基金上级补助收入
</t>
  </si>
  <si>
    <t>机关事业单位基本养老保险基金补助收入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</si>
  <si>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20</t>
    </r>
  </si>
  <si>
    <t>2022年社会保险基金预算支出表</t>
  </si>
  <si>
    <r>
      <rPr>
        <sz val="11"/>
        <rFont val="方正书宋_GBK"/>
        <charset val="134"/>
      </rPr>
      <t>科目（单位）名称</t>
    </r>
  </si>
  <si>
    <r>
      <rPr>
        <sz val="11"/>
        <rFont val="方正书宋_GBK"/>
        <charset val="134"/>
      </rPr>
      <t>合计</t>
    </r>
  </si>
  <si>
    <t>209</t>
  </si>
  <si>
    <r>
      <rPr>
        <b/>
        <sz val="11"/>
        <rFont val="方正仿宋_GBK"/>
        <charset val="134"/>
      </rPr>
      <t>社会保险基金支出</t>
    </r>
  </si>
  <si>
    <t>20910</t>
  </si>
  <si>
    <t>城乡居民基本养老保险基金支出</t>
  </si>
  <si>
    <t>2091001</t>
  </si>
  <si>
    <t>基础养老金支出</t>
  </si>
  <si>
    <t>2091002</t>
  </si>
  <si>
    <t>个人账户养老金支出</t>
  </si>
  <si>
    <t>2091003</t>
  </si>
  <si>
    <t>丧葬抚恤补助支出</t>
  </si>
  <si>
    <t>20911</t>
  </si>
  <si>
    <t>机关事业单位基本养老保险基金支出</t>
  </si>
  <si>
    <t>2091101</t>
  </si>
  <si>
    <t>基本养老金支出</t>
  </si>
  <si>
    <t>转移性支出</t>
  </si>
  <si>
    <t>23009</t>
  </si>
  <si>
    <t>年终结余</t>
  </si>
  <si>
    <t>2300915</t>
  </si>
  <si>
    <t>城乡居民基本养老保险基金年终结余</t>
  </si>
  <si>
    <t>2300916</t>
  </si>
  <si>
    <t>机关事业单位基本养老保险基金年终结余</t>
  </si>
  <si>
    <t>23017</t>
  </si>
  <si>
    <t>社会保险基金转移支出</t>
  </si>
  <si>
    <t>2301704</t>
  </si>
  <si>
    <t>城乡居民基本养老保险基金转移支出</t>
  </si>
  <si>
    <t>2301705</t>
  </si>
  <si>
    <t>机关事业单位基本养老保险基金转移支出</t>
  </si>
  <si>
    <t>附表21</t>
  </si>
  <si>
    <t>2021年政府债务限额及余额预算情况表</t>
  </si>
  <si>
    <t>单位：亿元</t>
  </si>
  <si>
    <t>地区</t>
  </si>
  <si>
    <t>2021年债务限额</t>
  </si>
  <si>
    <t>2021年债务余额预计执行数</t>
  </si>
  <si>
    <t>一般债务</t>
  </si>
  <si>
    <t>专项债务</t>
  </si>
  <si>
    <t>公式</t>
  </si>
  <si>
    <t>A=B+C</t>
  </si>
  <si>
    <t>B</t>
  </si>
  <si>
    <t>C</t>
  </si>
  <si>
    <t>D=E+F</t>
  </si>
  <si>
    <t>E</t>
  </si>
  <si>
    <t>F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</si>
  <si>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22</t>
    </r>
  </si>
  <si>
    <t>2021年政府一般债务余额情况表</t>
  </si>
  <si>
    <t>执行数</t>
  </si>
  <si>
    <t>一、2020年末地方政府一般债务余额实际数</t>
  </si>
  <si>
    <t>二、2021年末地方政府一般债务限额</t>
  </si>
  <si>
    <t>三、2021年地方政府一般债务发行额</t>
  </si>
  <si>
    <t>中央转贷地方的国际金融组织和外国政府贷款</t>
  </si>
  <si>
    <t>2021年地方政府一般债券发行额</t>
  </si>
  <si>
    <t>四、2021年地方政府一般债务还本额</t>
  </si>
  <si>
    <t>五、2021年末政府一般债务余额预计执行数</t>
  </si>
  <si>
    <t>六、2022年地方财政赤字</t>
  </si>
  <si>
    <t>七、2022年地方政府一般债务限额</t>
  </si>
  <si>
    <t>附表23</t>
  </si>
  <si>
    <t>2021年政府专项债务余额情况表</t>
  </si>
  <si>
    <t>一、2020年末地方政府专项债务余额实际数</t>
  </si>
  <si>
    <t>0</t>
  </si>
  <si>
    <t>二、2021年末地方政府专项债务限额</t>
  </si>
  <si>
    <t>11.76</t>
  </si>
  <si>
    <t>三、2021年地方政府专项债务发行额</t>
  </si>
  <si>
    <t>四、2021年地方政府专项债务还本额</t>
  </si>
  <si>
    <t>五、2021年末地方政府专项债务余额预计执行数</t>
  </si>
  <si>
    <t>六、2022年地方政府专项债务新增限额</t>
  </si>
  <si>
    <t>七、2022年末地方政府专项债务限额</t>
  </si>
  <si>
    <t>附表24</t>
  </si>
  <si>
    <t>地方债券发行及还本付息情况表</t>
  </si>
  <si>
    <t>项    目</t>
  </si>
  <si>
    <t>本级</t>
  </si>
  <si>
    <t>一、2021年发行预计执行数</t>
  </si>
  <si>
    <t>（一）一般债券</t>
  </si>
  <si>
    <t xml:space="preserve">   其中：再融资债券</t>
  </si>
  <si>
    <t>（二）专项债券</t>
  </si>
  <si>
    <t>二、2021年还本预计执行数</t>
  </si>
  <si>
    <t>三、2021年付息预计执行数</t>
  </si>
  <si>
    <t>四、2022年还本预算数</t>
  </si>
  <si>
    <t xml:space="preserve">   其中：再融资</t>
  </si>
  <si>
    <t xml:space="preserve">      财政预算安排</t>
  </si>
  <si>
    <t>五、2022年付息预算数</t>
  </si>
  <si>
    <t>附表25</t>
  </si>
  <si>
    <t>2022年政府债务限额提前下达情况表</t>
  </si>
  <si>
    <t>一、2021年地方政府债务限额</t>
  </si>
  <si>
    <t>其中：一般债务限额</t>
  </si>
  <si>
    <t xml:space="preserve">     专项债务限额</t>
  </si>
  <si>
    <t>二、提前下达的2022年地方政府债务新增限额</t>
  </si>
  <si>
    <t>附表26</t>
  </si>
  <si>
    <t>2022年使用新增地方政府债务资金安排表</t>
  </si>
  <si>
    <t>序号</t>
  </si>
  <si>
    <t>项目主管部门</t>
  </si>
  <si>
    <t>债券性质</t>
  </si>
  <si>
    <t>债券规模</t>
  </si>
  <si>
    <t>我县无新增地方政府债务，空表列示。</t>
  </si>
  <si>
    <t>附表27</t>
  </si>
  <si>
    <t>2022年地方政府再融资债券分月发行安排表</t>
  </si>
  <si>
    <t>时间</t>
  </si>
  <si>
    <t>再融资债券计划发行规模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</si>
  <si>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</si>
  <si>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</si>
  <si>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</si>
  <si>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</si>
  <si>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</si>
  <si>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</si>
  <si>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</si>
  <si>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</si>
  <si>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</si>
  <si>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</si>
  <si>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</si>
  <si>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</si>
  <si>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注：地方政府再融资债券由河北省政府代发，我县以空表列示。</t>
  </si>
</sst>
</file>

<file path=xl/styles.xml><?xml version="1.0" encoding="utf-8"?>
<styleSheet xmlns="http://schemas.openxmlformats.org/spreadsheetml/2006/main">
  <numFmts count="11">
    <numFmt numFmtId="176" formatCode="0.0_ "/>
    <numFmt numFmtId="42" formatCode="_ &quot;￥&quot;* #,##0_ ;_ &quot;￥&quot;* \-#,##0_ ;_ &quot;￥&quot;* &quot;-&quot;_ ;_ @_ "/>
    <numFmt numFmtId="177" formatCode="0_ "/>
    <numFmt numFmtId="178" formatCode="0.00_ "/>
    <numFmt numFmtId="44" formatCode="_ &quot;￥&quot;* #,##0.00_ ;_ &quot;￥&quot;* \-#,##0.00_ ;_ &quot;￥&quot;* &quot;-&quot;??_ ;_ @_ "/>
    <numFmt numFmtId="179" formatCode="0.0"/>
    <numFmt numFmtId="43" formatCode="_ * #,##0.00_ ;_ * \-#,##0.00_ ;_ * &quot;-&quot;??_ ;_ @_ "/>
    <numFmt numFmtId="41" formatCode="_ * #,##0_ ;_ * \-#,##0_ ;_ * &quot;-&quot;_ ;_ @_ "/>
    <numFmt numFmtId="180" formatCode="0.000_ "/>
    <numFmt numFmtId="181" formatCode="0_);[Red]\(0\)"/>
    <numFmt numFmtId="182" formatCode="0;_렀"/>
  </numFmts>
  <fonts count="76">
    <font>
      <sz val="11"/>
      <color theme="1"/>
      <name val="宋体"/>
      <charset val="134"/>
      <scheme val="minor"/>
    </font>
    <font>
      <sz val="11"/>
      <name val="黑体"/>
      <charset val="134"/>
    </font>
    <font>
      <sz val="14"/>
      <name val="Times New Roman"/>
      <charset val="134"/>
    </font>
    <font>
      <sz val="16"/>
      <name val="宋体"/>
      <charset val="134"/>
    </font>
    <font>
      <sz val="12"/>
      <name val="宋体"/>
      <charset val="134"/>
    </font>
    <font>
      <sz val="12"/>
      <name val="黑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8"/>
      <name val="方正小标宋_GBK"/>
      <charset val="134"/>
    </font>
    <font>
      <sz val="11"/>
      <name val="方正仿宋_GBK"/>
      <charset val="134"/>
    </font>
    <font>
      <b/>
      <sz val="11"/>
      <name val="方正书宋_GBK"/>
      <charset val="134"/>
    </font>
    <font>
      <sz val="9"/>
      <name val="Times New Roman"/>
      <charset val="134"/>
    </font>
    <font>
      <sz val="18"/>
      <name val="Times New Roman"/>
      <charset val="134"/>
    </font>
    <font>
      <b/>
      <sz val="11"/>
      <name val="Times New Roman"/>
      <charset val="0"/>
    </font>
    <font>
      <b/>
      <sz val="11"/>
      <name val="方正仿宋_GBK"/>
      <charset val="134"/>
    </font>
    <font>
      <sz val="11"/>
      <name val="Times New Roman"/>
      <charset val="0"/>
    </font>
    <font>
      <b/>
      <sz val="11"/>
      <name val="宋体"/>
      <charset val="134"/>
    </font>
    <font>
      <sz val="10.5"/>
      <name val="Times New Roman"/>
      <charset val="134"/>
    </font>
    <font>
      <sz val="11"/>
      <color indexed="8"/>
      <name val="宋体"/>
      <charset val="134"/>
      <scheme val="minor"/>
    </font>
    <font>
      <b/>
      <sz val="9"/>
      <name val="Times New Roman"/>
      <charset val="134"/>
    </font>
    <font>
      <sz val="11"/>
      <name val="方正书宋_GBK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b/>
      <sz val="11"/>
      <color indexed="8"/>
      <name val="宋体"/>
      <charset val="134"/>
    </font>
    <font>
      <sz val="12"/>
      <name val="Times New Roman"/>
      <charset val="0"/>
    </font>
    <font>
      <sz val="12"/>
      <color indexed="8"/>
      <name val="宋体"/>
      <charset val="134"/>
    </font>
    <font>
      <sz val="12"/>
      <name val="方正仿宋_GBK"/>
      <charset val="134"/>
    </font>
    <font>
      <b/>
      <sz val="11"/>
      <name val="宋体"/>
      <charset val="134"/>
      <scheme val="major"/>
    </font>
    <font>
      <b/>
      <sz val="12"/>
      <name val="方正书宋_GBK"/>
      <charset val="134"/>
    </font>
    <font>
      <b/>
      <sz val="12"/>
      <name val="方正仿宋_GBK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2"/>
      <color rgb="FF000000"/>
      <name val="Times New Roman"/>
      <charset val="134"/>
    </font>
    <font>
      <b/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9"/>
      <name val="宋体"/>
      <charset val="134"/>
    </font>
    <font>
      <sz val="10"/>
      <name val="MS Sans Serif"/>
      <charset val="134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2"/>
      <name val="Courier"/>
      <charset val="134"/>
    </font>
    <font>
      <sz val="10"/>
      <name val="Helv"/>
      <charset val="134"/>
    </font>
    <font>
      <sz val="11"/>
      <color indexed="9"/>
      <name val="宋体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17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20"/>
      <name val="宋体"/>
      <charset val="134"/>
    </font>
    <font>
      <sz val="7"/>
      <name val="Small Fonts"/>
      <charset val="134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indexed="17"/>
      <name val="宋体"/>
      <charset val="134"/>
    </font>
    <font>
      <sz val="11"/>
      <color rgb="FFFA7D00"/>
      <name val="宋体"/>
      <charset val="0"/>
      <scheme val="minor"/>
    </font>
    <font>
      <sz val="12"/>
      <color indexed="20"/>
      <name val="宋体"/>
      <charset val="134"/>
    </font>
    <font>
      <sz val="10.5"/>
      <name val="方正仿宋_GBK"/>
      <charset val="134"/>
    </font>
    <font>
      <sz val="9"/>
      <name val="方正书宋_GBK"/>
      <charset val="134"/>
    </font>
    <font>
      <sz val="9"/>
      <name val="方正仿宋_GBK"/>
      <charset val="134"/>
    </font>
    <font>
      <sz val="11"/>
      <name val="宋体"/>
      <charset val="0"/>
    </font>
    <font>
      <b/>
      <sz val="9"/>
      <name val="方正书宋_GBK"/>
      <charset val="134"/>
    </font>
    <font>
      <b/>
      <sz val="9"/>
      <name val="宋体"/>
      <charset val="134"/>
    </font>
    <font>
      <sz val="9"/>
      <name val="宋体"/>
      <charset val="134"/>
    </font>
  </fonts>
  <fills count="5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158">
    <xf numFmtId="0" fontId="0" fillId="0" borderId="0"/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3" fillId="0" borderId="0">
      <protection locked="0"/>
    </xf>
    <xf numFmtId="0" fontId="43" fillId="0" borderId="0">
      <protection locked="0"/>
    </xf>
    <xf numFmtId="0" fontId="49" fillId="14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2" fillId="7" borderId="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43" fillId="0" borderId="0">
      <protection locked="0"/>
    </xf>
    <xf numFmtId="0" fontId="40" fillId="2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23" borderId="11" applyNumberFormat="0" applyFont="0" applyAlignment="0" applyProtection="0">
      <alignment vertical="center"/>
    </xf>
    <xf numFmtId="0" fontId="43" fillId="0" borderId="0">
      <protection locked="0"/>
    </xf>
    <xf numFmtId="0" fontId="39" fillId="1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0" borderId="0"/>
    <xf numFmtId="0" fontId="53" fillId="0" borderId="0" applyNumberFormat="0" applyFill="0" applyBorder="0" applyAlignment="0" applyProtection="0">
      <alignment vertical="center"/>
    </xf>
    <xf numFmtId="0" fontId="4" fillId="0" borderId="0"/>
    <xf numFmtId="0" fontId="58" fillId="2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" fillId="0" borderId="0"/>
    <xf numFmtId="0" fontId="45" fillId="11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57" fillId="0" borderId="13" applyNumberFormat="0" applyFill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63" fillId="37" borderId="14" applyNumberFormat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64" fillId="37" borderId="9" applyNumberFormat="0" applyAlignment="0" applyProtection="0">
      <alignment vertical="center"/>
    </xf>
    <xf numFmtId="0" fontId="65" fillId="39" borderId="15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67" fillId="0" borderId="16" applyNumberFormat="0" applyFill="0" applyAlignment="0" applyProtection="0">
      <alignment vertical="center"/>
    </xf>
    <xf numFmtId="0" fontId="56" fillId="0" borderId="12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" fillId="0" borderId="0"/>
    <xf numFmtId="0" fontId="40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8" fillId="0" borderId="0"/>
    <xf numFmtId="0" fontId="58" fillId="24" borderId="0" applyNumberFormat="0" applyBorder="0" applyAlignment="0" applyProtection="0">
      <alignment vertical="center"/>
    </xf>
    <xf numFmtId="0" fontId="48" fillId="0" borderId="0"/>
    <xf numFmtId="0" fontId="45" fillId="10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" fillId="0" borderId="0"/>
    <xf numFmtId="0" fontId="45" fillId="48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0">
      <protection locked="0"/>
    </xf>
    <xf numFmtId="0" fontId="4" fillId="0" borderId="0"/>
    <xf numFmtId="0" fontId="49" fillId="50" borderId="0" applyNumberFormat="0" applyBorder="0" applyAlignment="0" applyProtection="0">
      <alignment vertical="center"/>
    </xf>
    <xf numFmtId="0" fontId="43" fillId="0" borderId="0">
      <protection locked="0"/>
    </xf>
    <xf numFmtId="0" fontId="49" fillId="18" borderId="0" applyNumberFormat="0" applyBorder="0" applyAlignment="0" applyProtection="0">
      <alignment vertical="center"/>
    </xf>
    <xf numFmtId="0" fontId="43" fillId="0" borderId="0">
      <protection locked="0"/>
    </xf>
    <xf numFmtId="0" fontId="49" fillId="19" borderId="0" applyNumberFormat="0" applyBorder="0" applyAlignment="0" applyProtection="0">
      <alignment vertical="center"/>
    </xf>
    <xf numFmtId="0" fontId="43" fillId="0" borderId="0">
      <protection locked="0"/>
    </xf>
    <xf numFmtId="0" fontId="49" fillId="16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37" fontId="59" fillId="0" borderId="0"/>
    <xf numFmtId="37" fontId="59" fillId="0" borderId="0"/>
    <xf numFmtId="0" fontId="44" fillId="0" borderId="0"/>
    <xf numFmtId="9" fontId="48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6" fillId="0" borderId="4">
      <alignment horizontal="distributed" vertical="center" wrapText="1"/>
    </xf>
    <xf numFmtId="0" fontId="43" fillId="0" borderId="0">
      <protection locked="0"/>
    </xf>
    <xf numFmtId="0" fontId="5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43" fillId="0" borderId="0">
      <protection locked="0"/>
    </xf>
    <xf numFmtId="0" fontId="43" fillId="0" borderId="0"/>
    <xf numFmtId="0" fontId="43" fillId="0" borderId="0">
      <protection locked="0"/>
    </xf>
    <xf numFmtId="0" fontId="4" fillId="0" borderId="0"/>
    <xf numFmtId="0" fontId="43" fillId="0" borderId="0">
      <protection locked="0"/>
    </xf>
    <xf numFmtId="0" fontId="0" fillId="0" borderId="0">
      <alignment vertical="center"/>
    </xf>
    <xf numFmtId="0" fontId="43" fillId="0" borderId="0">
      <protection locked="0"/>
    </xf>
    <xf numFmtId="0" fontId="43" fillId="0" borderId="0">
      <protection locked="0"/>
    </xf>
    <xf numFmtId="0" fontId="43" fillId="0" borderId="0">
      <protection locked="0"/>
    </xf>
    <xf numFmtId="0" fontId="0" fillId="0" borderId="0">
      <alignment vertical="center"/>
    </xf>
    <xf numFmtId="0" fontId="4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>
      <protection locked="0"/>
    </xf>
    <xf numFmtId="0" fontId="48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3" fillId="0" borderId="0">
      <protection locked="0"/>
    </xf>
    <xf numFmtId="0" fontId="4" fillId="0" borderId="0">
      <alignment vertical="center"/>
    </xf>
    <xf numFmtId="0" fontId="43" fillId="0" borderId="0">
      <protection locked="0"/>
    </xf>
    <xf numFmtId="0" fontId="4" fillId="0" borderId="0"/>
    <xf numFmtId="0" fontId="43" fillId="0" borderId="0">
      <protection locked="0"/>
    </xf>
    <xf numFmtId="0" fontId="43" fillId="0" borderId="0">
      <protection locked="0"/>
    </xf>
    <xf numFmtId="0" fontId="4" fillId="0" borderId="0"/>
    <xf numFmtId="0" fontId="4" fillId="0" borderId="0"/>
    <xf numFmtId="0" fontId="4" fillId="0" borderId="0"/>
    <xf numFmtId="0" fontId="43" fillId="0" borderId="0">
      <protection locked="0"/>
    </xf>
    <xf numFmtId="0" fontId="4" fillId="0" borderId="0"/>
    <xf numFmtId="0" fontId="48" fillId="0" borderId="0"/>
    <xf numFmtId="0" fontId="52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44" fillId="0" borderId="0"/>
    <xf numFmtId="0" fontId="49" fillId="19" borderId="0" applyNumberFormat="0" applyBorder="0" applyAlignment="0" applyProtection="0">
      <alignment vertical="center"/>
    </xf>
    <xf numFmtId="0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1" fontId="6" fillId="0" borderId="4">
      <alignment vertical="center"/>
      <protection locked="0"/>
    </xf>
    <xf numFmtId="0" fontId="47" fillId="0" borderId="0"/>
    <xf numFmtId="179" fontId="6" fillId="0" borderId="4">
      <alignment vertical="center"/>
      <protection locked="0"/>
    </xf>
    <xf numFmtId="0" fontId="48" fillId="0" borderId="0"/>
    <xf numFmtId="0" fontId="49" fillId="22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</cellStyleXfs>
  <cellXfs count="399">
    <xf numFmtId="0" fontId="0" fillId="0" borderId="0" xfId="0"/>
    <xf numFmtId="0" fontId="0" fillId="0" borderId="0" xfId="115"/>
    <xf numFmtId="0" fontId="1" fillId="0" borderId="0" xfId="138" applyFont="1" applyBorder="1" applyAlignment="1">
      <alignment horizontal="left" vertical="center"/>
    </xf>
    <xf numFmtId="0" fontId="2" fillId="0" borderId="0" xfId="138" applyFont="1" applyBorder="1" applyAlignment="1">
      <alignment horizontal="left" vertical="center"/>
    </xf>
    <xf numFmtId="0" fontId="3" fillId="0" borderId="0" xfId="115" applyFont="1" applyFill="1" applyAlignment="1">
      <alignment horizontal="center" vertical="center"/>
    </xf>
    <xf numFmtId="0" fontId="4" fillId="0" borderId="0" xfId="115" applyFont="1" applyFill="1" applyBorder="1" applyAlignment="1">
      <alignment vertical="center"/>
    </xf>
    <xf numFmtId="0" fontId="4" fillId="0" borderId="0" xfId="115" applyFont="1" applyFill="1" applyAlignment="1">
      <alignment horizontal="right" vertical="center"/>
    </xf>
    <xf numFmtId="0" fontId="5" fillId="0" borderId="1" xfId="115" applyFont="1" applyFill="1" applyBorder="1" applyAlignment="1">
      <alignment horizontal="center" vertical="center"/>
    </xf>
    <xf numFmtId="0" fontId="5" fillId="0" borderId="2" xfId="115" applyFont="1" applyFill="1" applyBorder="1" applyAlignment="1">
      <alignment horizontal="center" vertical="center"/>
    </xf>
    <xf numFmtId="0" fontId="5" fillId="0" borderId="3" xfId="115" applyFont="1" applyFill="1" applyBorder="1" applyAlignment="1">
      <alignment horizontal="center" vertical="center"/>
    </xf>
    <xf numFmtId="0" fontId="6" fillId="0" borderId="1" xfId="115" applyFont="1" applyFill="1" applyBorder="1" applyAlignment="1">
      <alignment horizontal="center" vertical="center"/>
    </xf>
    <xf numFmtId="0" fontId="6" fillId="0" borderId="2" xfId="115" applyFont="1" applyFill="1" applyBorder="1" applyAlignment="1">
      <alignment horizontal="center" vertical="center"/>
    </xf>
    <xf numFmtId="0" fontId="6" fillId="0" borderId="0" xfId="115" applyFont="1" applyFill="1" applyAlignment="1">
      <alignment horizontal="left" vertical="center"/>
    </xf>
    <xf numFmtId="0" fontId="4" fillId="0" borderId="0" xfId="115" applyFont="1" applyFill="1" applyAlignment="1">
      <alignment vertical="center"/>
    </xf>
    <xf numFmtId="0" fontId="5" fillId="0" borderId="4" xfId="115" applyFont="1" applyFill="1" applyBorder="1" applyAlignment="1">
      <alignment horizontal="center" vertical="center"/>
    </xf>
    <xf numFmtId="0" fontId="6" fillId="0" borderId="4" xfId="115" applyFont="1" applyFill="1" applyBorder="1" applyAlignment="1">
      <alignment horizontal="center" vertical="center"/>
    </xf>
    <xf numFmtId="0" fontId="6" fillId="0" borderId="4" xfId="115" applyFont="1" applyFill="1" applyBorder="1" applyAlignment="1">
      <alignment vertical="center"/>
    </xf>
    <xf numFmtId="0" fontId="4" fillId="0" borderId="4" xfId="115" applyFont="1" applyFill="1" applyBorder="1" applyAlignment="1">
      <alignment horizontal="center" vertical="center"/>
    </xf>
    <xf numFmtId="0" fontId="6" fillId="0" borderId="4" xfId="115" applyFont="1" applyFill="1" applyBorder="1" applyAlignment="1">
      <alignment vertical="center" wrapText="1"/>
    </xf>
    <xf numFmtId="0" fontId="7" fillId="0" borderId="5" xfId="115" applyFont="1" applyBorder="1" applyAlignment="1">
      <alignment horizontal="left"/>
    </xf>
    <xf numFmtId="0" fontId="0" fillId="0" borderId="0" xfId="115" applyFill="1"/>
    <xf numFmtId="0" fontId="1" fillId="0" borderId="0" xfId="138" applyFont="1" applyFill="1" applyBorder="1" applyAlignment="1">
      <alignment horizontal="left" vertical="center"/>
    </xf>
    <xf numFmtId="0" fontId="6" fillId="0" borderId="4" xfId="115" applyFont="1" applyFill="1" applyBorder="1" applyAlignment="1">
      <alignment horizontal="left" vertical="center"/>
    </xf>
    <xf numFmtId="178" fontId="4" fillId="0" borderId="4" xfId="115" applyNumberFormat="1" applyFont="1" applyFill="1" applyBorder="1" applyAlignment="1">
      <alignment horizontal="center" vertical="center"/>
    </xf>
    <xf numFmtId="0" fontId="3" fillId="0" borderId="0" xfId="115" applyFont="1" applyFill="1" applyAlignment="1">
      <alignment vertical="center"/>
    </xf>
    <xf numFmtId="0" fontId="4" fillId="0" borderId="0" xfId="115" applyFont="1" applyFill="1" applyBorder="1" applyAlignment="1">
      <alignment horizontal="right" vertical="center"/>
    </xf>
    <xf numFmtId="180" fontId="4" fillId="0" borderId="4" xfId="115" applyNumberFormat="1" applyFont="1" applyFill="1" applyBorder="1" applyAlignment="1">
      <alignment horizontal="center" vertical="center"/>
    </xf>
    <xf numFmtId="180" fontId="4" fillId="0" borderId="6" xfId="115" applyNumberFormat="1" applyFont="1" applyFill="1" applyBorder="1" applyAlignment="1">
      <alignment horizontal="center" vertical="center"/>
    </xf>
    <xf numFmtId="0" fontId="4" fillId="0" borderId="4" xfId="115" applyNumberFormat="1" applyFont="1" applyFill="1" applyBorder="1" applyAlignment="1">
      <alignment horizontal="center" vertical="center"/>
    </xf>
    <xf numFmtId="0" fontId="6" fillId="0" borderId="1" xfId="115" applyFont="1" applyFill="1" applyBorder="1" applyAlignment="1">
      <alignment horizontal="left" vertical="center"/>
    </xf>
    <xf numFmtId="0" fontId="8" fillId="0" borderId="0" xfId="142" applyFont="1" applyAlignment="1">
      <alignment horizontal="center" vertical="center"/>
    </xf>
    <xf numFmtId="49" fontId="9" fillId="0" borderId="0" xfId="142" applyNumberFormat="1" applyFont="1" applyAlignment="1">
      <alignment horizontal="left" vertical="center"/>
    </xf>
    <xf numFmtId="49" fontId="10" fillId="0" borderId="0" xfId="142" applyNumberFormat="1" applyFont="1" applyAlignment="1">
      <alignment horizontal="left" indent="1"/>
    </xf>
    <xf numFmtId="0" fontId="10" fillId="0" borderId="0" xfId="142" applyFont="1"/>
    <xf numFmtId="0" fontId="9" fillId="0" borderId="0" xfId="142" applyFont="1" applyAlignment="1">
      <alignment horizontal="center" vertical="center"/>
    </xf>
    <xf numFmtId="0" fontId="9" fillId="0" borderId="0" xfId="142" applyFont="1"/>
    <xf numFmtId="0" fontId="11" fillId="0" borderId="0" xfId="142" applyFont="1"/>
    <xf numFmtId="0" fontId="11" fillId="0" borderId="0" xfId="142" applyFont="1" applyAlignment="1">
      <alignment horizontal="center"/>
    </xf>
    <xf numFmtId="0" fontId="11" fillId="0" borderId="0" xfId="142" applyNumberFormat="1" applyFont="1" applyAlignment="1">
      <alignment horizontal="center"/>
    </xf>
    <xf numFmtId="0" fontId="2" fillId="0" borderId="0" xfId="138" applyFont="1" applyBorder="1" applyAlignment="1">
      <alignment horizontal="center" vertical="center"/>
    </xf>
    <xf numFmtId="0" fontId="2" fillId="0" borderId="0" xfId="138" applyNumberFormat="1" applyFont="1" applyBorder="1" applyAlignment="1">
      <alignment horizontal="center" vertical="center"/>
    </xf>
    <xf numFmtId="49" fontId="12" fillId="0" borderId="0" xfId="142" applyNumberFormat="1" applyFont="1" applyAlignment="1">
      <alignment horizontal="center" vertical="center"/>
    </xf>
    <xf numFmtId="0" fontId="8" fillId="0" borderId="0" xfId="142" applyFont="1" applyAlignment="1">
      <alignment horizontal="center"/>
    </xf>
    <xf numFmtId="0" fontId="13" fillId="0" borderId="0" xfId="142" applyNumberFormat="1" applyFont="1" applyAlignment="1">
      <alignment horizontal="center" vertical="center"/>
    </xf>
    <xf numFmtId="0" fontId="14" fillId="0" borderId="4" xfId="142" applyFont="1" applyBorder="1" applyAlignment="1">
      <alignment horizontal="center" vertical="center"/>
    </xf>
    <xf numFmtId="0" fontId="14" fillId="0" borderId="4" xfId="142" applyNumberFormat="1" applyFont="1" applyBorder="1" applyAlignment="1">
      <alignment horizontal="center" vertical="center"/>
    </xf>
    <xf numFmtId="0" fontId="8" fillId="0" borderId="0" xfId="142" applyFont="1" applyBorder="1" applyAlignment="1">
      <alignment horizontal="center" vertical="center"/>
    </xf>
    <xf numFmtId="49" fontId="13" fillId="0" borderId="4" xfId="142" applyNumberFormat="1" applyFont="1" applyFill="1" applyBorder="1" applyAlignment="1">
      <alignment horizontal="left" vertical="center"/>
    </xf>
    <xf numFmtId="49" fontId="13" fillId="0" borderId="4" xfId="142" applyNumberFormat="1" applyFont="1" applyBorder="1" applyAlignment="1">
      <alignment horizontal="center" vertical="center"/>
    </xf>
    <xf numFmtId="0" fontId="13" fillId="0" borderId="4" xfId="142" applyNumberFormat="1" applyFont="1" applyFill="1" applyBorder="1" applyAlignment="1">
      <alignment horizontal="center" vertical="center"/>
    </xf>
    <xf numFmtId="49" fontId="9" fillId="0" borderId="0" xfId="142" applyNumberFormat="1" applyFont="1" applyBorder="1" applyAlignment="1">
      <alignment horizontal="left" vertical="center"/>
    </xf>
    <xf numFmtId="49" fontId="10" fillId="0" borderId="0" xfId="142" applyNumberFormat="1" applyFont="1" applyBorder="1" applyAlignment="1">
      <alignment horizontal="left" indent="1"/>
    </xf>
    <xf numFmtId="177" fontId="13" fillId="0" borderId="4" xfId="142" applyNumberFormat="1" applyFont="1" applyFill="1" applyBorder="1" applyAlignment="1">
      <alignment horizontal="left" vertical="center"/>
    </xf>
    <xf numFmtId="0" fontId="13" fillId="0" borderId="4" xfId="142" applyFont="1" applyBorder="1" applyAlignment="1">
      <alignment horizontal="center" vertical="center"/>
    </xf>
    <xf numFmtId="0" fontId="10" fillId="0" borderId="0" xfId="142" applyFont="1" applyBorder="1"/>
    <xf numFmtId="49" fontId="13" fillId="0" borderId="4" xfId="142" applyNumberFormat="1" applyFont="1" applyFill="1" applyBorder="1" applyAlignment="1">
      <alignment horizontal="center" vertical="center"/>
    </xf>
    <xf numFmtId="0" fontId="9" fillId="0" borderId="0" xfId="142" applyFont="1" applyBorder="1" applyAlignment="1">
      <alignment horizontal="center" vertical="center"/>
    </xf>
    <xf numFmtId="0" fontId="13" fillId="0" borderId="4" xfId="142" applyFont="1" applyBorder="1" applyAlignment="1">
      <alignment horizontal="left" vertical="center"/>
    </xf>
    <xf numFmtId="0" fontId="13" fillId="0" borderId="4" xfId="142" applyNumberFormat="1" applyFont="1" applyBorder="1" applyAlignment="1">
      <alignment horizontal="center" vertical="center"/>
    </xf>
    <xf numFmtId="0" fontId="9" fillId="0" borderId="0" xfId="142" applyFont="1" applyBorder="1"/>
    <xf numFmtId="177" fontId="13" fillId="0" borderId="4" xfId="142" applyNumberFormat="1" applyFont="1" applyFill="1" applyBorder="1" applyAlignment="1">
      <alignment horizontal="left" vertical="center" indent="1"/>
    </xf>
    <xf numFmtId="0" fontId="0" fillId="0" borderId="0" xfId="115" applyAlignment="1">
      <alignment horizontal="center"/>
    </xf>
    <xf numFmtId="0" fontId="4" fillId="0" borderId="0" xfId="115" applyFont="1" applyFill="1" applyAlignment="1">
      <alignment horizontal="center" vertical="center"/>
    </xf>
    <xf numFmtId="0" fontId="10" fillId="0" borderId="0" xfId="10" applyFont="1" applyFill="1" applyAlignment="1">
      <alignment vertical="top"/>
      <protection locked="0"/>
    </xf>
    <xf numFmtId="0" fontId="10" fillId="0" borderId="0" xfId="10" applyFont="1" applyFill="1" applyAlignment="1">
      <alignment horizontal="left" vertical="top" indent="1"/>
      <protection locked="0"/>
    </xf>
    <xf numFmtId="0" fontId="10" fillId="0" borderId="0" xfId="10" applyFont="1" applyFill="1" applyAlignment="1">
      <alignment horizontal="left" vertical="top" indent="2"/>
      <protection locked="0"/>
    </xf>
    <xf numFmtId="49" fontId="10" fillId="0" borderId="0" xfId="10" applyNumberFormat="1" applyFont="1" applyFill="1" applyAlignment="1">
      <alignment horizontal="left" vertical="top"/>
      <protection locked="0"/>
    </xf>
    <xf numFmtId="181" fontId="10" fillId="0" borderId="0" xfId="10" applyNumberFormat="1" applyFont="1" applyFill="1" applyAlignment="1">
      <alignment vertical="top"/>
      <protection locked="0"/>
    </xf>
    <xf numFmtId="0" fontId="15" fillId="0" borderId="0" xfId="10" applyFont="1" applyFill="1" applyAlignment="1">
      <alignment vertical="top"/>
      <protection locked="0"/>
    </xf>
    <xf numFmtId="49" fontId="15" fillId="0" borderId="0" xfId="126" applyNumberFormat="1" applyFont="1" applyFill="1"/>
    <xf numFmtId="2" fontId="15" fillId="0" borderId="0" xfId="126" applyNumberFormat="1" applyFont="1" applyFill="1"/>
    <xf numFmtId="181" fontId="15" fillId="0" borderId="0" xfId="10" applyNumberFormat="1" applyFont="1" applyFill="1" applyAlignment="1">
      <alignment vertical="top"/>
      <protection locked="0"/>
    </xf>
    <xf numFmtId="0" fontId="12" fillId="0" borderId="0" xfId="10" applyFont="1" applyFill="1" applyAlignment="1">
      <alignment horizontal="center" vertical="center"/>
      <protection locked="0"/>
    </xf>
    <xf numFmtId="0" fontId="16" fillId="0" borderId="0" xfId="10" applyFont="1" applyFill="1" applyAlignment="1">
      <alignment horizontal="center" vertical="center"/>
      <protection locked="0"/>
    </xf>
    <xf numFmtId="181" fontId="16" fillId="0" borderId="0" xfId="10" applyNumberFormat="1" applyFont="1" applyFill="1" applyAlignment="1">
      <alignment horizontal="center" vertical="center"/>
      <protection locked="0"/>
    </xf>
    <xf numFmtId="181" fontId="10" fillId="0" borderId="0" xfId="10" applyNumberFormat="1" applyFont="1" applyFill="1" applyAlignment="1">
      <alignment horizontal="right" vertical="top"/>
      <protection locked="0"/>
    </xf>
    <xf numFmtId="49" fontId="9" fillId="0" borderId="4" xfId="10" applyNumberFormat="1" applyFont="1" applyFill="1" applyBorder="1" applyAlignment="1">
      <alignment horizontal="center" vertical="center"/>
      <protection locked="0"/>
    </xf>
    <xf numFmtId="0" fontId="9" fillId="0" borderId="4" xfId="10" applyFont="1" applyFill="1" applyBorder="1" applyAlignment="1">
      <alignment horizontal="center" vertical="center"/>
      <protection locked="0"/>
    </xf>
    <xf numFmtId="181" fontId="9" fillId="0" borderId="4" xfId="10" applyNumberFormat="1" applyFont="1" applyFill="1" applyBorder="1" applyAlignment="1">
      <alignment horizontal="center" vertical="center"/>
      <protection locked="0"/>
    </xf>
    <xf numFmtId="0" fontId="10" fillId="0" borderId="0" xfId="126" applyFont="1" applyFill="1" applyAlignment="1">
      <alignment vertical="center" wrapText="1"/>
    </xf>
    <xf numFmtId="49" fontId="17" fillId="0" borderId="4" xfId="10" applyNumberFormat="1" applyFont="1" applyFill="1" applyBorder="1" applyAlignment="1">
      <alignment horizontal="left" vertical="center"/>
      <protection locked="0"/>
    </xf>
    <xf numFmtId="0" fontId="17" fillId="0" borderId="4" xfId="10" applyFont="1" applyFill="1" applyBorder="1" applyAlignment="1">
      <alignment horizontal="left" vertical="center"/>
      <protection locked="0"/>
    </xf>
    <xf numFmtId="181" fontId="17" fillId="0" borderId="4" xfId="10" applyNumberFormat="1" applyFont="1" applyFill="1" applyBorder="1" applyAlignment="1">
      <alignment horizontal="center" vertical="center"/>
      <protection locked="0"/>
    </xf>
    <xf numFmtId="177" fontId="10" fillId="0" borderId="0" xfId="10" applyNumberFormat="1" applyFont="1" applyFill="1" applyAlignment="1">
      <alignment vertical="top"/>
      <protection locked="0"/>
    </xf>
    <xf numFmtId="178" fontId="10" fillId="0" borderId="0" xfId="10" applyNumberFormat="1" applyFont="1" applyFill="1" applyAlignment="1">
      <alignment vertical="top"/>
      <protection locked="0"/>
    </xf>
    <xf numFmtId="49" fontId="10" fillId="0" borderId="0" xfId="126" applyNumberFormat="1" applyFont="1" applyFill="1"/>
    <xf numFmtId="49" fontId="17" fillId="0" borderId="4" xfId="10" applyNumberFormat="1" applyFont="1" applyFill="1" applyBorder="1" applyAlignment="1">
      <alignment horizontal="left" vertical="center" indent="1"/>
      <protection locked="0"/>
    </xf>
    <xf numFmtId="49" fontId="18" fillId="0" borderId="4" xfId="10" applyNumberFormat="1" applyFont="1" applyFill="1" applyBorder="1" applyAlignment="1">
      <alignment horizontal="left" vertical="center" indent="1"/>
      <protection locked="0"/>
    </xf>
    <xf numFmtId="177" fontId="10" fillId="0" borderId="0" xfId="10" applyNumberFormat="1" applyFont="1" applyFill="1" applyAlignment="1">
      <alignment horizontal="left" vertical="top" indent="1"/>
      <protection locked="0"/>
    </xf>
    <xf numFmtId="49" fontId="10" fillId="0" borderId="0" xfId="126" applyNumberFormat="1" applyFont="1" applyFill="1" applyAlignment="1">
      <alignment horizontal="left" indent="1"/>
    </xf>
    <xf numFmtId="49" fontId="19" fillId="0" borderId="4" xfId="10" applyNumberFormat="1" applyFont="1" applyFill="1" applyBorder="1" applyAlignment="1">
      <alignment horizontal="left" vertical="center" indent="2"/>
      <protection locked="0"/>
    </xf>
    <xf numFmtId="0" fontId="19" fillId="0" borderId="4" xfId="10" applyFont="1" applyFill="1" applyBorder="1" applyAlignment="1">
      <alignment horizontal="left" vertical="center" indent="2"/>
      <protection locked="0"/>
    </xf>
    <xf numFmtId="181" fontId="19" fillId="0" borderId="4" xfId="10" applyNumberFormat="1" applyFont="1" applyFill="1" applyBorder="1" applyAlignment="1">
      <alignment horizontal="center" vertical="center"/>
      <protection locked="0"/>
    </xf>
    <xf numFmtId="177" fontId="10" fillId="0" borderId="0" xfId="10" applyNumberFormat="1" applyFont="1" applyFill="1" applyAlignment="1">
      <alignment horizontal="left" vertical="top" indent="2"/>
      <protection locked="0"/>
    </xf>
    <xf numFmtId="49" fontId="10" fillId="0" borderId="0" xfId="126" applyNumberFormat="1" applyFont="1" applyFill="1" applyAlignment="1">
      <alignment horizontal="left" indent="2"/>
    </xf>
    <xf numFmtId="0" fontId="6" fillId="0" borderId="4" xfId="10" applyFont="1" applyFill="1" applyBorder="1" applyAlignment="1">
      <alignment horizontal="left" vertical="center" indent="2"/>
      <protection locked="0"/>
    </xf>
    <xf numFmtId="182" fontId="10" fillId="0" borderId="0" xfId="10" applyNumberFormat="1" applyFont="1" applyFill="1" applyAlignment="1">
      <alignment vertical="top"/>
      <protection locked="0"/>
    </xf>
    <xf numFmtId="0" fontId="17" fillId="0" borderId="4" xfId="126" applyFont="1" applyFill="1" applyBorder="1" applyAlignment="1">
      <alignment horizontal="left" vertical="center"/>
    </xf>
    <xf numFmtId="0" fontId="20" fillId="0" borderId="4" xfId="126" applyFont="1" applyFill="1" applyBorder="1" applyAlignment="1">
      <alignment vertical="center"/>
    </xf>
    <xf numFmtId="177" fontId="19" fillId="0" borderId="4" xfId="10" applyNumberFormat="1" applyFont="1" applyFill="1" applyBorder="1" applyAlignment="1">
      <alignment horizontal="center" vertical="center"/>
      <protection locked="0"/>
    </xf>
    <xf numFmtId="0" fontId="17" fillId="0" borderId="1" xfId="10" applyFont="1" applyFill="1" applyBorder="1" applyAlignment="1">
      <alignment horizontal="center" vertical="center"/>
      <protection locked="0"/>
    </xf>
    <xf numFmtId="0" fontId="17" fillId="0" borderId="2" xfId="10" applyFont="1" applyFill="1" applyBorder="1" applyAlignment="1">
      <alignment horizontal="center" vertical="center"/>
      <protection locked="0"/>
    </xf>
    <xf numFmtId="0" fontId="10" fillId="0" borderId="0" xfId="126" applyFont="1" applyFill="1" applyAlignment="1">
      <alignment horizontal="center" vertical="center" wrapText="1"/>
    </xf>
    <xf numFmtId="2" fontId="10" fillId="0" borderId="0" xfId="126" applyNumberFormat="1" applyFont="1" applyFill="1"/>
    <xf numFmtId="2" fontId="10" fillId="0" borderId="0" xfId="126" applyNumberFormat="1" applyFont="1" applyFill="1" applyAlignment="1">
      <alignment horizontal="left" indent="1"/>
    </xf>
    <xf numFmtId="181" fontId="10" fillId="0" borderId="0" xfId="10" applyNumberFormat="1" applyFont="1" applyFill="1" applyAlignment="1">
      <alignment horizontal="left" vertical="top" indent="1"/>
      <protection locked="0"/>
    </xf>
    <xf numFmtId="2" fontId="10" fillId="0" borderId="0" xfId="126" applyNumberFormat="1" applyFont="1" applyFill="1" applyAlignment="1">
      <alignment horizontal="left" indent="2"/>
    </xf>
    <xf numFmtId="181" fontId="10" fillId="0" borderId="0" xfId="10" applyNumberFormat="1" applyFont="1" applyFill="1" applyAlignment="1">
      <alignment horizontal="left" vertical="top" indent="2"/>
      <protection locked="0"/>
    </xf>
    <xf numFmtId="49" fontId="10" fillId="0" borderId="0" xfId="126" applyNumberFormat="1" applyFont="1" applyFill="1" applyAlignment="1" applyProtection="1">
      <alignment vertical="center"/>
      <protection locked="0"/>
    </xf>
    <xf numFmtId="2" fontId="10" fillId="0" borderId="0" xfId="126" applyNumberFormat="1" applyFont="1" applyFill="1" applyAlignment="1" applyProtection="1">
      <alignment vertical="center"/>
      <protection locked="0"/>
    </xf>
    <xf numFmtId="49" fontId="10" fillId="0" borderId="0" xfId="126" applyNumberFormat="1" applyFont="1" applyFill="1" applyAlignment="1" applyProtection="1">
      <alignment horizontal="left" vertical="center" indent="1"/>
      <protection locked="0"/>
    </xf>
    <xf numFmtId="2" fontId="10" fillId="0" borderId="0" xfId="126" applyNumberFormat="1" applyFont="1" applyFill="1" applyAlignment="1" applyProtection="1">
      <alignment horizontal="left" vertical="center" indent="1"/>
      <protection locked="0"/>
    </xf>
    <xf numFmtId="49" fontId="10" fillId="0" borderId="0" xfId="126" applyNumberFormat="1" applyFont="1" applyFill="1" applyAlignment="1" applyProtection="1">
      <alignment horizontal="left" vertical="center" indent="2"/>
      <protection locked="0"/>
    </xf>
    <xf numFmtId="2" fontId="10" fillId="0" borderId="0" xfId="126" applyNumberFormat="1" applyFont="1" applyFill="1" applyAlignment="1" applyProtection="1">
      <alignment horizontal="left" vertical="center" indent="2"/>
      <protection locked="0"/>
    </xf>
    <xf numFmtId="177" fontId="15" fillId="0" borderId="0" xfId="10" applyNumberFormat="1" applyFont="1" applyFill="1" applyAlignment="1">
      <alignment vertical="top"/>
      <protection locked="0"/>
    </xf>
    <xf numFmtId="49" fontId="15" fillId="0" borderId="0" xfId="126" applyNumberFormat="1" applyFont="1" applyFill="1" applyAlignment="1" applyProtection="1">
      <alignment vertical="center"/>
      <protection locked="0"/>
    </xf>
    <xf numFmtId="2" fontId="15" fillId="0" borderId="0" xfId="126" applyNumberFormat="1" applyFont="1" applyFill="1" applyAlignment="1" applyProtection="1">
      <alignment vertical="center"/>
      <protection locked="0"/>
    </xf>
    <xf numFmtId="0" fontId="10" fillId="0" borderId="0" xfId="126" applyFont="1" applyFill="1" applyAlignment="1">
      <alignment vertical="center"/>
    </xf>
    <xf numFmtId="0" fontId="9" fillId="0" borderId="0" xfId="126" applyFont="1" applyFill="1" applyAlignment="1">
      <alignment vertical="center"/>
    </xf>
    <xf numFmtId="49" fontId="9" fillId="0" borderId="0" xfId="126" applyNumberFormat="1" applyFont="1" applyFill="1" applyAlignment="1">
      <alignment horizontal="left" vertical="center" indent="1"/>
    </xf>
    <xf numFmtId="0" fontId="10" fillId="0" borderId="0" xfId="126" applyFont="1" applyFill="1" applyAlignment="1">
      <alignment horizontal="left" vertical="center" indent="2"/>
    </xf>
    <xf numFmtId="0" fontId="11" fillId="0" borderId="0" xfId="126" applyFont="1" applyFill="1" applyAlignment="1">
      <alignment vertical="center"/>
    </xf>
    <xf numFmtId="181" fontId="11" fillId="0" borderId="0" xfId="126" applyNumberFormat="1" applyFont="1" applyFill="1" applyAlignment="1">
      <alignment horizontal="center" vertical="center"/>
    </xf>
    <xf numFmtId="0" fontId="1" fillId="0" borderId="0" xfId="126" applyFont="1" applyFill="1" applyAlignment="1">
      <alignment vertical="center"/>
    </xf>
    <xf numFmtId="0" fontId="12" fillId="0" borderId="0" xfId="126" applyFont="1" applyFill="1" applyAlignment="1">
      <alignment horizontal="center" vertical="center"/>
    </xf>
    <xf numFmtId="0" fontId="16" fillId="0" borderId="0" xfId="126" applyFont="1" applyFill="1" applyAlignment="1">
      <alignment horizontal="center" vertical="center"/>
    </xf>
    <xf numFmtId="181" fontId="10" fillId="0" borderId="0" xfId="126" applyNumberFormat="1" applyFont="1" applyFill="1" applyAlignment="1">
      <alignment horizontal="center" vertical="center"/>
    </xf>
    <xf numFmtId="0" fontId="9" fillId="0" borderId="4" xfId="126" applyFont="1" applyFill="1" applyBorder="1" applyAlignment="1">
      <alignment horizontal="center" vertical="center"/>
    </xf>
    <xf numFmtId="181" fontId="9" fillId="0" borderId="4" xfId="126" applyNumberFormat="1" applyFont="1" applyFill="1" applyBorder="1" applyAlignment="1">
      <alignment horizontal="center" vertical="center"/>
    </xf>
    <xf numFmtId="0" fontId="17" fillId="0" borderId="4" xfId="126" applyFont="1" applyFill="1" applyBorder="1" applyAlignment="1">
      <alignment vertical="center"/>
    </xf>
    <xf numFmtId="181" fontId="17" fillId="0" borderId="4" xfId="126" applyNumberFormat="1" applyFont="1" applyFill="1" applyBorder="1" applyAlignment="1">
      <alignment horizontal="center" vertical="center"/>
    </xf>
    <xf numFmtId="49" fontId="17" fillId="0" borderId="4" xfId="126" applyNumberFormat="1" applyFont="1" applyFill="1" applyBorder="1" applyAlignment="1">
      <alignment horizontal="left" vertical="center" indent="1"/>
    </xf>
    <xf numFmtId="49" fontId="18" fillId="0" borderId="4" xfId="126" applyNumberFormat="1" applyFont="1" applyFill="1" applyBorder="1" applyAlignment="1">
      <alignment horizontal="left" vertical="center" indent="1"/>
    </xf>
    <xf numFmtId="0" fontId="19" fillId="0" borderId="4" xfId="126" applyFont="1" applyFill="1" applyBorder="1" applyAlignment="1">
      <alignment horizontal="left" vertical="center" indent="2"/>
    </xf>
    <xf numFmtId="0" fontId="13" fillId="0" borderId="4" xfId="126" applyFont="1" applyFill="1" applyBorder="1" applyAlignment="1">
      <alignment horizontal="left" vertical="center" indent="2"/>
    </xf>
    <xf numFmtId="181" fontId="19" fillId="0" borderId="4" xfId="126" applyNumberFormat="1" applyFont="1" applyFill="1" applyBorder="1" applyAlignment="1">
      <alignment horizontal="center" vertical="center"/>
    </xf>
    <xf numFmtId="181" fontId="10" fillId="0" borderId="0" xfId="126" applyNumberFormat="1" applyFont="1" applyFill="1" applyAlignment="1">
      <alignment horizontal="left" vertical="center" indent="2"/>
    </xf>
    <xf numFmtId="181" fontId="10" fillId="0" borderId="0" xfId="126" applyNumberFormat="1" applyFont="1" applyFill="1" applyAlignment="1">
      <alignment vertical="center"/>
    </xf>
    <xf numFmtId="0" fontId="19" fillId="0" borderId="4" xfId="125" applyFont="1" applyFill="1" applyBorder="1" applyAlignment="1">
      <alignment horizontal="center" vertical="center"/>
    </xf>
    <xf numFmtId="0" fontId="17" fillId="0" borderId="4" xfId="126" applyFont="1" applyFill="1" applyBorder="1" applyAlignment="1">
      <alignment horizontal="center" vertical="center"/>
    </xf>
    <xf numFmtId="0" fontId="10" fillId="0" borderId="0" xfId="142" applyFont="1" applyAlignment="1">
      <alignment wrapText="1"/>
    </xf>
    <xf numFmtId="0" fontId="14" fillId="0" borderId="0" xfId="142" applyFont="1" applyAlignment="1">
      <alignment horizontal="center" vertical="center" wrapText="1"/>
    </xf>
    <xf numFmtId="0" fontId="9" fillId="0" borderId="0" xfId="142" applyFont="1" applyAlignment="1">
      <alignment horizontal="center" vertical="center" wrapText="1"/>
    </xf>
    <xf numFmtId="0" fontId="9" fillId="0" borderId="0" xfId="142" applyFont="1" applyAlignment="1">
      <alignment wrapText="1"/>
    </xf>
    <xf numFmtId="0" fontId="11" fillId="0" borderId="0" xfId="142" applyFont="1" applyAlignment="1">
      <alignment wrapText="1"/>
    </xf>
    <xf numFmtId="0" fontId="11" fillId="0" borderId="0" xfId="142" applyFont="1" applyAlignment="1">
      <alignment horizontal="center" wrapText="1"/>
    </xf>
    <xf numFmtId="0" fontId="1" fillId="0" borderId="0" xfId="138" applyFont="1" applyBorder="1" applyAlignment="1">
      <alignment horizontal="left" vertical="center" wrapText="1"/>
    </xf>
    <xf numFmtId="0" fontId="2" fillId="0" borderId="0" xfId="138" applyFont="1" applyBorder="1" applyAlignment="1">
      <alignment horizontal="center" vertical="center" wrapText="1"/>
    </xf>
    <xf numFmtId="49" fontId="12" fillId="0" borderId="0" xfId="142" applyNumberFormat="1" applyFont="1" applyAlignment="1">
      <alignment horizontal="center" vertical="center" wrapText="1"/>
    </xf>
    <xf numFmtId="0" fontId="9" fillId="0" borderId="0" xfId="142" applyFont="1" applyAlignment="1">
      <alignment horizontal="center" wrapText="1"/>
    </xf>
    <xf numFmtId="181" fontId="21" fillId="0" borderId="0" xfId="10" applyNumberFormat="1" applyFont="1" applyFill="1" applyAlignment="1">
      <alignment horizontal="right" vertical="center"/>
      <protection locked="0"/>
    </xf>
    <xf numFmtId="0" fontId="14" fillId="0" borderId="4" xfId="142" applyFont="1" applyBorder="1" applyAlignment="1">
      <alignment horizontal="center" vertical="center" wrapText="1"/>
    </xf>
    <xf numFmtId="1" fontId="14" fillId="0" borderId="4" xfId="142" applyNumberFormat="1" applyFont="1" applyBorder="1" applyAlignment="1" applyProtection="1">
      <alignment horizontal="center" vertical="center" wrapText="1"/>
      <protection locked="0"/>
    </xf>
    <xf numFmtId="0" fontId="14" fillId="0" borderId="0" xfId="142" applyFont="1" applyBorder="1" applyAlignment="1">
      <alignment horizontal="center" vertical="center" wrapText="1"/>
    </xf>
    <xf numFmtId="0" fontId="22" fillId="0" borderId="4" xfId="0" applyFont="1" applyFill="1" applyBorder="1" applyAlignment="1">
      <alignment vertical="center"/>
    </xf>
    <xf numFmtId="177" fontId="10" fillId="0" borderId="4" xfId="142" applyNumberFormat="1" applyFont="1" applyFill="1" applyBorder="1" applyAlignment="1">
      <alignment horizontal="center" vertical="center" wrapText="1"/>
    </xf>
    <xf numFmtId="0" fontId="9" fillId="0" borderId="0" xfId="142" applyFont="1" applyBorder="1" applyAlignment="1">
      <alignment horizontal="center" vertical="center" wrapText="1"/>
    </xf>
    <xf numFmtId="0" fontId="9" fillId="0" borderId="4" xfId="142" applyFont="1" applyBorder="1" applyAlignment="1">
      <alignment horizontal="center" vertical="center" wrapText="1"/>
    </xf>
    <xf numFmtId="177" fontId="9" fillId="0" borderId="4" xfId="142" applyNumberFormat="1" applyFont="1" applyBorder="1" applyAlignment="1">
      <alignment horizontal="center" vertical="center" wrapText="1"/>
    </xf>
    <xf numFmtId="0" fontId="9" fillId="0" borderId="0" xfId="142" applyFont="1" applyBorder="1" applyAlignment="1">
      <alignment wrapText="1"/>
    </xf>
    <xf numFmtId="0" fontId="23" fillId="0" borderId="0" xfId="10" applyFont="1" applyFill="1" applyAlignment="1">
      <alignment vertical="top"/>
      <protection locked="0"/>
    </xf>
    <xf numFmtId="49" fontId="10" fillId="0" borderId="0" xfId="10" applyNumberFormat="1" applyFont="1" applyFill="1" applyAlignment="1">
      <alignment horizontal="center" vertical="top"/>
      <protection locked="0"/>
    </xf>
    <xf numFmtId="0" fontId="10" fillId="0" borderId="0" xfId="138" applyFont="1" applyBorder="1" applyAlignment="1">
      <alignment horizontal="center" vertical="center"/>
    </xf>
    <xf numFmtId="0" fontId="12" fillId="0" borderId="0" xfId="10" applyFont="1" applyFill="1" applyAlignment="1">
      <alignment horizontal="center" vertical="center" wrapText="1"/>
      <protection locked="0"/>
    </xf>
    <xf numFmtId="49" fontId="14" fillId="0" borderId="4" xfId="10" applyNumberFormat="1" applyFont="1" applyFill="1" applyBorder="1" applyAlignment="1">
      <alignment horizontal="center" vertical="center"/>
      <protection locked="0"/>
    </xf>
    <xf numFmtId="49" fontId="13" fillId="0" borderId="4" xfId="10" applyNumberFormat="1" applyFont="1" applyFill="1" applyBorder="1" applyAlignment="1">
      <alignment horizontal="center" vertical="center"/>
      <protection locked="0"/>
    </xf>
    <xf numFmtId="49" fontId="10" fillId="0" borderId="4" xfId="10" applyNumberFormat="1" applyFont="1" applyFill="1" applyBorder="1" applyAlignment="1">
      <alignment horizontal="center" vertical="center"/>
      <protection locked="0"/>
    </xf>
    <xf numFmtId="0" fontId="15" fillId="0" borderId="0" xfId="10" applyFont="1" applyFill="1" applyAlignment="1">
      <alignment horizontal="center" vertical="top"/>
      <protection locked="0"/>
    </xf>
    <xf numFmtId="49" fontId="15" fillId="0" borderId="0" xfId="10" applyNumberFormat="1" applyFont="1" applyFill="1" applyAlignment="1">
      <alignment horizontal="left" vertical="top" indent="1"/>
      <protection locked="0"/>
    </xf>
    <xf numFmtId="49" fontId="15" fillId="0" borderId="0" xfId="10" applyNumberFormat="1" applyFont="1" applyFill="1" applyAlignment="1">
      <alignment horizontal="left" vertical="top" indent="2"/>
      <protection locked="0"/>
    </xf>
    <xf numFmtId="181" fontId="10" fillId="0" borderId="0" xfId="10" applyNumberFormat="1" applyFont="1" applyFill="1" applyAlignment="1">
      <alignment horizontal="center" vertical="top"/>
      <protection locked="0"/>
    </xf>
    <xf numFmtId="181" fontId="21" fillId="0" borderId="0" xfId="10" applyNumberFormat="1" applyFont="1" applyFill="1" applyAlignment="1">
      <alignment horizontal="center" vertical="center"/>
      <protection locked="0"/>
    </xf>
    <xf numFmtId="0" fontId="15" fillId="0" borderId="0" xfId="126" applyFont="1" applyFill="1" applyAlignment="1">
      <alignment vertical="center" wrapText="1"/>
    </xf>
    <xf numFmtId="49" fontId="9" fillId="0" borderId="4" xfId="10" applyNumberFormat="1" applyFont="1" applyFill="1" applyBorder="1" applyAlignment="1">
      <alignment horizontal="left" vertical="center"/>
      <protection locked="0"/>
    </xf>
    <xf numFmtId="0" fontId="9" fillId="0" borderId="4" xfId="10" applyFont="1" applyFill="1" applyBorder="1" applyAlignment="1">
      <alignment horizontal="left" vertical="center"/>
      <protection locked="0"/>
    </xf>
    <xf numFmtId="178" fontId="15" fillId="0" borderId="0" xfId="10" applyNumberFormat="1" applyFont="1" applyFill="1" applyAlignment="1">
      <alignment vertical="top"/>
      <protection locked="0"/>
    </xf>
    <xf numFmtId="49" fontId="9" fillId="0" borderId="4" xfId="10" applyNumberFormat="1" applyFont="1" applyFill="1" applyBorder="1" applyAlignment="1">
      <alignment horizontal="left" vertical="center" indent="1"/>
      <protection locked="0"/>
    </xf>
    <xf numFmtId="49" fontId="18" fillId="0" borderId="4" xfId="10" applyNumberFormat="1" applyFont="1" applyFill="1" applyBorder="1" applyAlignment="1">
      <alignment horizontal="left" vertical="center" wrapText="1" indent="1"/>
      <protection locked="0"/>
    </xf>
    <xf numFmtId="49" fontId="10" fillId="0" borderId="0" xfId="10" applyNumberFormat="1" applyFont="1" applyFill="1" applyAlignment="1">
      <alignment horizontal="left" vertical="top" indent="1"/>
      <protection locked="0"/>
    </xf>
    <xf numFmtId="49" fontId="15" fillId="0" borderId="0" xfId="126" applyNumberFormat="1" applyFont="1" applyFill="1" applyAlignment="1">
      <alignment horizontal="left" indent="1"/>
    </xf>
    <xf numFmtId="49" fontId="10" fillId="0" borderId="4" xfId="10" applyNumberFormat="1" applyFont="1" applyFill="1" applyBorder="1" applyAlignment="1">
      <alignment horizontal="left" vertical="center" indent="2"/>
      <protection locked="0"/>
    </xf>
    <xf numFmtId="49" fontId="6" fillId="0" borderId="4" xfId="10" applyNumberFormat="1" applyFont="1" applyFill="1" applyBorder="1" applyAlignment="1">
      <alignment horizontal="left" vertical="center" indent="2"/>
      <protection locked="0"/>
    </xf>
    <xf numFmtId="49" fontId="10" fillId="0" borderId="0" xfId="10" applyNumberFormat="1" applyFont="1" applyFill="1" applyAlignment="1">
      <alignment horizontal="left" vertical="top" indent="2"/>
      <protection locked="0"/>
    </xf>
    <xf numFmtId="49" fontId="15" fillId="0" borderId="0" xfId="126" applyNumberFormat="1" applyFont="1" applyFill="1" applyAlignment="1">
      <alignment horizontal="left" indent="2"/>
    </xf>
    <xf numFmtId="0" fontId="9" fillId="0" borderId="1" xfId="10" applyFont="1" applyFill="1" applyBorder="1" applyAlignment="1">
      <alignment horizontal="center" vertical="center"/>
      <protection locked="0"/>
    </xf>
    <xf numFmtId="0" fontId="9" fillId="0" borderId="2" xfId="10" applyFont="1" applyFill="1" applyBorder="1" applyAlignment="1">
      <alignment horizontal="center" vertical="center"/>
      <protection locked="0"/>
    </xf>
    <xf numFmtId="0" fontId="15" fillId="0" borderId="0" xfId="126" applyFont="1" applyFill="1" applyAlignment="1">
      <alignment horizontal="center" vertical="center" wrapText="1"/>
    </xf>
    <xf numFmtId="49" fontId="15" fillId="0" borderId="0" xfId="126" applyNumberFormat="1" applyFont="1" applyFill="1" applyAlignment="1" applyProtection="1">
      <alignment horizontal="left" vertical="center" indent="1"/>
      <protection locked="0"/>
    </xf>
    <xf numFmtId="49" fontId="15" fillId="0" borderId="0" xfId="126" applyNumberFormat="1" applyFont="1" applyFill="1" applyAlignment="1" applyProtection="1">
      <alignment horizontal="left" vertical="center" indent="2"/>
      <protection locked="0"/>
    </xf>
    <xf numFmtId="177" fontId="9" fillId="0" borderId="4" xfId="10" applyNumberFormat="1" applyFont="1" applyFill="1" applyBorder="1" applyAlignment="1">
      <alignment vertical="center"/>
      <protection locked="0"/>
    </xf>
    <xf numFmtId="0" fontId="12" fillId="0" borderId="0" xfId="10" applyFont="1" applyFill="1" applyAlignment="1">
      <alignment horizontal="center" vertical="top"/>
      <protection locked="0"/>
    </xf>
    <xf numFmtId="181" fontId="16" fillId="0" borderId="0" xfId="10" applyNumberFormat="1" applyFont="1" applyFill="1" applyAlignment="1">
      <alignment horizontal="center" vertical="top"/>
      <protection locked="0"/>
    </xf>
    <xf numFmtId="181" fontId="10" fillId="0" borderId="0" xfId="10" applyNumberFormat="1" applyFont="1" applyFill="1" applyAlignment="1">
      <alignment horizontal="right" vertical="center"/>
      <protection locked="0"/>
    </xf>
    <xf numFmtId="49" fontId="18" fillId="0" borderId="4" xfId="10" applyNumberFormat="1" applyFont="1" applyFill="1" applyBorder="1" applyAlignment="1">
      <alignment horizontal="left" vertical="center"/>
      <protection locked="0"/>
    </xf>
    <xf numFmtId="49" fontId="13" fillId="0" borderId="4" xfId="126" applyNumberFormat="1" applyFont="1" applyFill="1" applyBorder="1" applyAlignment="1">
      <alignment horizontal="left" vertical="center" indent="1"/>
    </xf>
    <xf numFmtId="181" fontId="10" fillId="0" borderId="4" xfId="10" applyNumberFormat="1" applyFont="1" applyFill="1" applyBorder="1" applyAlignment="1">
      <alignment horizontal="center" vertical="center"/>
      <protection locked="0"/>
    </xf>
    <xf numFmtId="49" fontId="13" fillId="0" borderId="4" xfId="10" applyNumberFormat="1" applyFont="1" applyFill="1" applyBorder="1" applyAlignment="1">
      <alignment horizontal="left" vertical="center" indent="1"/>
      <protection locked="0"/>
    </xf>
    <xf numFmtId="0" fontId="18" fillId="0" borderId="1" xfId="10" applyFont="1" applyFill="1" applyBorder="1" applyAlignment="1">
      <alignment horizontal="center" vertical="center"/>
      <protection locked="0"/>
    </xf>
    <xf numFmtId="0" fontId="14" fillId="0" borderId="0" xfId="126" applyFont="1" applyFill="1" applyAlignment="1">
      <alignment vertical="center"/>
    </xf>
    <xf numFmtId="49" fontId="10" fillId="0" borderId="0" xfId="126" applyNumberFormat="1" applyFont="1" applyFill="1" applyAlignment="1">
      <alignment horizontal="left" vertical="center" indent="1"/>
    </xf>
    <xf numFmtId="181" fontId="10" fillId="0" borderId="0" xfId="126" applyNumberFormat="1" applyFont="1" applyFill="1" applyAlignment="1">
      <alignment horizontal="right" vertical="center"/>
    </xf>
    <xf numFmtId="0" fontId="14" fillId="0" borderId="4" xfId="126" applyFont="1" applyFill="1" applyBorder="1" applyAlignment="1">
      <alignment horizontal="center" vertical="center"/>
    </xf>
    <xf numFmtId="181" fontId="14" fillId="0" borderId="4" xfId="126" applyNumberFormat="1" applyFont="1" applyFill="1" applyBorder="1" applyAlignment="1">
      <alignment horizontal="center" vertical="center"/>
    </xf>
    <xf numFmtId="49" fontId="18" fillId="0" borderId="4" xfId="126" applyNumberFormat="1" applyFont="1" applyFill="1" applyBorder="1" applyAlignment="1">
      <alignment horizontal="left" vertical="center"/>
    </xf>
    <xf numFmtId="49" fontId="10" fillId="0" borderId="4" xfId="126" applyNumberFormat="1" applyFont="1" applyFill="1" applyBorder="1" applyAlignment="1">
      <alignment horizontal="center" vertical="center"/>
    </xf>
    <xf numFmtId="49" fontId="18" fillId="0" borderId="4" xfId="126" applyNumberFormat="1" applyFont="1" applyFill="1" applyBorder="1" applyAlignment="1">
      <alignment horizontal="center" vertical="center"/>
    </xf>
    <xf numFmtId="49" fontId="9" fillId="0" borderId="4" xfId="126" applyNumberFormat="1" applyFont="1" applyFill="1" applyBorder="1" applyAlignment="1">
      <alignment horizontal="center" vertical="center"/>
    </xf>
    <xf numFmtId="0" fontId="18" fillId="0" borderId="4" xfId="126" applyFont="1" applyFill="1" applyBorder="1" applyAlignment="1">
      <alignment horizontal="center" vertical="center"/>
    </xf>
    <xf numFmtId="0" fontId="24" fillId="0" borderId="0" xfId="142" applyFont="1" applyAlignment="1">
      <alignment horizontal="center" vertical="center" wrapText="1"/>
    </xf>
    <xf numFmtId="0" fontId="10" fillId="0" borderId="0" xfId="142" applyFont="1" applyAlignment="1">
      <alignment horizontal="center" vertical="center" wrapText="1"/>
    </xf>
    <xf numFmtId="0" fontId="11" fillId="0" borderId="0" xfId="142" applyFont="1" applyAlignment="1">
      <alignment horizontal="center" vertical="center" wrapText="1"/>
    </xf>
    <xf numFmtId="0" fontId="11" fillId="0" borderId="0" xfId="142" applyFont="1" applyAlignment="1">
      <alignment vertical="center" wrapText="1"/>
    </xf>
    <xf numFmtId="0" fontId="2" fillId="0" borderId="0" xfId="138" applyFont="1" applyBorder="1" applyAlignment="1">
      <alignment horizontal="left" vertical="center" wrapText="1"/>
    </xf>
    <xf numFmtId="49" fontId="12" fillId="0" borderId="0" xfId="142" applyNumberFormat="1" applyFont="1" applyAlignment="1">
      <alignment horizontal="centerContinuous" vertical="center" wrapText="1"/>
    </xf>
    <xf numFmtId="49" fontId="16" fillId="0" borderId="0" xfId="142" applyNumberFormat="1" applyFont="1" applyAlignment="1">
      <alignment horizontal="centerContinuous" vertical="center" wrapText="1"/>
    </xf>
    <xf numFmtId="0" fontId="24" fillId="0" borderId="0" xfId="142" applyFont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/>
    </xf>
    <xf numFmtId="0" fontId="10" fillId="0" borderId="0" xfId="142" applyFont="1" applyBorder="1" applyAlignment="1">
      <alignment horizontal="center" vertical="center" wrapText="1"/>
    </xf>
    <xf numFmtId="0" fontId="10" fillId="0" borderId="0" xfId="142" applyFont="1" applyBorder="1" applyAlignment="1">
      <alignment wrapText="1"/>
    </xf>
    <xf numFmtId="0" fontId="25" fillId="0" borderId="4" xfId="0" applyFont="1" applyFill="1" applyBorder="1" applyAlignment="1">
      <alignment horizontal="center" vertical="center"/>
    </xf>
    <xf numFmtId="0" fontId="26" fillId="0" borderId="4" xfId="142" applyFont="1" applyBorder="1" applyAlignment="1">
      <alignment horizontal="center" vertical="center" wrapText="1"/>
    </xf>
    <xf numFmtId="177" fontId="8" fillId="0" borderId="4" xfId="142" applyNumberFormat="1" applyFont="1" applyBorder="1" applyAlignment="1">
      <alignment horizontal="center" vertical="center" wrapText="1"/>
    </xf>
    <xf numFmtId="49" fontId="6" fillId="0" borderId="5" xfId="10" applyNumberFormat="1" applyFont="1" applyFill="1" applyBorder="1" applyAlignment="1">
      <alignment vertical="center"/>
      <protection locked="0"/>
    </xf>
    <xf numFmtId="0" fontId="23" fillId="0" borderId="0" xfId="10" applyFont="1" applyFill="1" applyAlignment="1">
      <alignment vertical="center"/>
      <protection locked="0"/>
    </xf>
    <xf numFmtId="49" fontId="10" fillId="0" borderId="0" xfId="10" applyNumberFormat="1" applyFont="1" applyFill="1" applyAlignment="1">
      <alignment horizontal="left" vertical="center"/>
      <protection locked="0"/>
    </xf>
    <xf numFmtId="0" fontId="15" fillId="0" borderId="0" xfId="10" applyFont="1" applyFill="1" applyAlignment="1">
      <alignment vertical="center"/>
      <protection locked="0"/>
    </xf>
    <xf numFmtId="0" fontId="10" fillId="0" borderId="0" xfId="138" applyFont="1" applyBorder="1" applyAlignment="1">
      <alignment horizontal="left" vertical="center"/>
    </xf>
    <xf numFmtId="49" fontId="11" fillId="0" borderId="4" xfId="10" applyNumberFormat="1" applyFont="1" applyFill="1" applyBorder="1" applyAlignment="1">
      <alignment horizontal="center" vertical="center"/>
      <protection locked="0"/>
    </xf>
    <xf numFmtId="49" fontId="10" fillId="0" borderId="4" xfId="10" applyNumberFormat="1" applyFont="1" applyFill="1" applyBorder="1" applyAlignment="1">
      <alignment horizontal="left" vertical="center"/>
      <protection locked="0"/>
    </xf>
    <xf numFmtId="49" fontId="8" fillId="0" borderId="4" xfId="10" applyNumberFormat="1" applyFont="1" applyFill="1" applyBorder="1" applyAlignment="1">
      <alignment horizontal="center" vertical="center"/>
      <protection locked="0"/>
    </xf>
    <xf numFmtId="49" fontId="6" fillId="0" borderId="5" xfId="10" applyNumberFormat="1" applyFont="1" applyFill="1" applyBorder="1" applyAlignment="1">
      <alignment vertical="top"/>
      <protection locked="0"/>
    </xf>
    <xf numFmtId="0" fontId="24" fillId="0" borderId="0" xfId="10" applyFont="1" applyFill="1" applyAlignment="1">
      <alignment vertical="center"/>
      <protection locked="0"/>
    </xf>
    <xf numFmtId="0" fontId="10" fillId="0" borderId="0" xfId="10" applyFont="1" applyFill="1" applyAlignment="1">
      <alignment vertical="center"/>
      <protection locked="0"/>
    </xf>
    <xf numFmtId="181" fontId="10" fillId="0" borderId="0" xfId="10" applyNumberFormat="1" applyFont="1" applyFill="1" applyAlignment="1">
      <alignment horizontal="center" vertical="center"/>
      <protection locked="0"/>
    </xf>
    <xf numFmtId="0" fontId="14" fillId="0" borderId="4" xfId="10" applyFont="1" applyFill="1" applyBorder="1" applyAlignment="1">
      <alignment horizontal="center" vertical="center"/>
      <protection locked="0"/>
    </xf>
    <xf numFmtId="0" fontId="24" fillId="0" borderId="0" xfId="126" applyFont="1" applyFill="1" applyAlignment="1">
      <alignment vertical="center" wrapText="1"/>
    </xf>
    <xf numFmtId="0" fontId="9" fillId="0" borderId="4" xfId="0" applyFont="1" applyFill="1" applyBorder="1" applyAlignment="1" applyProtection="1">
      <alignment horizontal="left" vertical="center"/>
    </xf>
    <xf numFmtId="0" fontId="20" fillId="0" borderId="4" xfId="0" applyFont="1" applyFill="1" applyBorder="1" applyAlignment="1" applyProtection="1">
      <alignment horizontal="left" vertical="center"/>
    </xf>
    <xf numFmtId="0" fontId="17" fillId="0" borderId="4" xfId="0" applyFont="1" applyFill="1" applyBorder="1" applyAlignment="1" applyProtection="1">
      <alignment horizontal="center" vertical="center"/>
    </xf>
    <xf numFmtId="0" fontId="17" fillId="0" borderId="4" xfId="0" applyFont="1" applyFill="1" applyBorder="1" applyAlignment="1" applyProtection="1">
      <alignment horizontal="left" vertical="center"/>
    </xf>
    <xf numFmtId="0" fontId="20" fillId="0" borderId="4" xfId="0" applyFont="1" applyFill="1" applyBorder="1" applyAlignment="1" applyProtection="1">
      <alignment horizontal="center" vertical="center"/>
    </xf>
    <xf numFmtId="0" fontId="19" fillId="0" borderId="4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left" vertical="center"/>
    </xf>
    <xf numFmtId="0" fontId="6" fillId="0" borderId="4" xfId="0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 applyProtection="1">
      <alignment horizontal="center" vertical="center"/>
    </xf>
    <xf numFmtId="0" fontId="20" fillId="0" borderId="4" xfId="0" applyFont="1" applyFill="1" applyBorder="1" applyAlignment="1" applyProtection="1">
      <alignment vertical="center" wrapText="1"/>
    </xf>
    <xf numFmtId="0" fontId="10" fillId="0" borderId="4" xfId="0" applyFont="1" applyFill="1" applyBorder="1" applyAlignment="1" applyProtection="1">
      <alignment horizontal="center" vertical="center"/>
    </xf>
    <xf numFmtId="0" fontId="19" fillId="0" borderId="4" xfId="0" applyFont="1" applyFill="1" applyBorder="1" applyAlignment="1" applyProtection="1">
      <alignment horizontal="left" vertical="center"/>
    </xf>
    <xf numFmtId="0" fontId="6" fillId="0" borderId="4" xfId="0" applyFont="1" applyFill="1" applyBorder="1" applyAlignment="1" applyProtection="1">
      <alignment vertical="center"/>
    </xf>
    <xf numFmtId="0" fontId="20" fillId="0" borderId="4" xfId="0" applyFont="1" applyFill="1" applyBorder="1" applyAlignment="1" applyProtection="1">
      <alignment vertical="center"/>
    </xf>
    <xf numFmtId="0" fontId="20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182" fontId="10" fillId="0" borderId="0" xfId="10" applyNumberFormat="1" applyFont="1" applyFill="1" applyAlignment="1">
      <alignment vertical="center"/>
      <protection locked="0"/>
    </xf>
    <xf numFmtId="49" fontId="10" fillId="0" borderId="0" xfId="126" applyNumberFormat="1" applyFont="1" applyFill="1" applyAlignment="1">
      <alignment vertical="center"/>
    </xf>
    <xf numFmtId="0" fontId="6" fillId="0" borderId="4" xfId="0" applyFont="1" applyFill="1" applyBorder="1" applyAlignment="1" applyProtection="1">
      <alignment vertical="center"/>
      <protection locked="0"/>
    </xf>
    <xf numFmtId="177" fontId="10" fillId="0" borderId="0" xfId="10" applyNumberFormat="1" applyFont="1" applyFill="1" applyAlignment="1">
      <alignment vertical="center"/>
      <protection locked="0"/>
    </xf>
    <xf numFmtId="178" fontId="10" fillId="0" borderId="0" xfId="10" applyNumberFormat="1" applyFont="1" applyFill="1" applyAlignment="1">
      <alignment vertical="center"/>
      <protection locked="0"/>
    </xf>
    <xf numFmtId="0" fontId="20" fillId="0" borderId="4" xfId="0" applyFont="1" applyFill="1" applyBorder="1" applyAlignment="1" applyProtection="1">
      <alignment vertical="center"/>
      <protection locked="0"/>
    </xf>
    <xf numFmtId="49" fontId="15" fillId="0" borderId="0" xfId="126" applyNumberFormat="1" applyFont="1" applyFill="1" applyAlignment="1">
      <alignment vertical="center"/>
    </xf>
    <xf numFmtId="0" fontId="20" fillId="0" borderId="1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181" fontId="24" fillId="0" borderId="0" xfId="10" applyNumberFormat="1" applyFont="1" applyFill="1" applyAlignment="1">
      <alignment vertical="center"/>
      <protection locked="0"/>
    </xf>
    <xf numFmtId="0" fontId="24" fillId="0" borderId="0" xfId="126" applyFont="1" applyFill="1" applyAlignment="1">
      <alignment horizontal="center" vertical="center" wrapText="1"/>
    </xf>
    <xf numFmtId="2" fontId="10" fillId="0" borderId="0" xfId="126" applyNumberFormat="1" applyFont="1" applyFill="1" applyAlignment="1">
      <alignment vertical="center"/>
    </xf>
    <xf numFmtId="181" fontId="10" fillId="0" borderId="0" xfId="10" applyNumberFormat="1" applyFont="1" applyFill="1" applyAlignment="1">
      <alignment vertical="center"/>
      <protection locked="0"/>
    </xf>
    <xf numFmtId="2" fontId="15" fillId="0" borderId="0" xfId="126" applyNumberFormat="1" applyFont="1" applyFill="1" applyAlignment="1">
      <alignment vertical="center"/>
    </xf>
    <xf numFmtId="181" fontId="15" fillId="0" borderId="0" xfId="10" applyNumberFormat="1" applyFont="1" applyFill="1" applyAlignment="1">
      <alignment vertical="center"/>
      <protection locked="0"/>
    </xf>
    <xf numFmtId="177" fontId="15" fillId="0" borderId="0" xfId="10" applyNumberFormat="1" applyFont="1" applyFill="1" applyAlignment="1">
      <alignment vertical="center"/>
      <protection locked="0"/>
    </xf>
    <xf numFmtId="0" fontId="4" fillId="0" borderId="4" xfId="0" applyFont="1" applyFill="1" applyBorder="1" applyAlignment="1" applyProtection="1">
      <alignment horizontal="left" vertical="center"/>
    </xf>
    <xf numFmtId="0" fontId="28" fillId="0" borderId="4" xfId="0" applyFont="1" applyFill="1" applyBorder="1" applyAlignment="1" applyProtection="1">
      <alignment horizontal="center" vertical="center"/>
    </xf>
    <xf numFmtId="0" fontId="29" fillId="0" borderId="4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vertical="center"/>
      <protection locked="0"/>
    </xf>
    <xf numFmtId="0" fontId="26" fillId="0" borderId="6" xfId="122" applyFont="1" applyBorder="1" applyAlignment="1" applyProtection="1">
      <alignment horizontal="center" vertical="center"/>
    </xf>
    <xf numFmtId="0" fontId="26" fillId="0" borderId="4" xfId="122" applyFont="1" applyBorder="1" applyAlignment="1" applyProtection="1">
      <alignment horizontal="center" vertical="center"/>
    </xf>
    <xf numFmtId="0" fontId="26" fillId="0" borderId="4" xfId="0" applyFont="1" applyFill="1" applyBorder="1" applyAlignment="1" applyProtection="1">
      <alignment horizontal="center" vertical="center"/>
    </xf>
    <xf numFmtId="181" fontId="30" fillId="0" borderId="0" xfId="126" applyNumberFormat="1" applyFont="1" applyFill="1" applyAlignment="1">
      <alignment horizontal="center" vertical="center"/>
    </xf>
    <xf numFmtId="0" fontId="31" fillId="0" borderId="4" xfId="126" applyFont="1" applyFill="1" applyBorder="1" applyAlignment="1">
      <alignment horizontal="center" vertical="center"/>
    </xf>
    <xf numFmtId="181" fontId="31" fillId="0" borderId="4" xfId="126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vertical="center"/>
    </xf>
    <xf numFmtId="0" fontId="4" fillId="0" borderId="2" xfId="0" applyFont="1" applyFill="1" applyBorder="1" applyAlignment="1" applyProtection="1">
      <alignment horizontal="center" vertical="center"/>
    </xf>
    <xf numFmtId="0" fontId="10" fillId="0" borderId="0" xfId="142" applyFont="1" applyAlignment="1">
      <alignment vertical="center" wrapText="1"/>
    </xf>
    <xf numFmtId="181" fontId="11" fillId="0" borderId="0" xfId="142" applyNumberFormat="1" applyFont="1" applyAlignment="1">
      <alignment horizontal="center" wrapText="1"/>
    </xf>
    <xf numFmtId="0" fontId="1" fillId="0" borderId="0" xfId="138" applyFont="1" applyBorder="1" applyAlignment="1">
      <alignment vertical="center" wrapText="1"/>
    </xf>
    <xf numFmtId="181" fontId="2" fillId="0" borderId="0" xfId="138" applyNumberFormat="1" applyFont="1" applyBorder="1" applyAlignment="1">
      <alignment horizontal="center" vertical="center" wrapText="1"/>
    </xf>
    <xf numFmtId="181" fontId="14" fillId="0" borderId="4" xfId="142" applyNumberFormat="1" applyFont="1" applyBorder="1" applyAlignment="1" applyProtection="1">
      <alignment horizontal="center" vertical="center" wrapText="1"/>
      <protection locked="0"/>
    </xf>
    <xf numFmtId="0" fontId="10" fillId="0" borderId="0" xfId="142" applyFont="1" applyBorder="1" applyAlignment="1">
      <alignment vertical="center" wrapText="1"/>
    </xf>
    <xf numFmtId="181" fontId="8" fillId="0" borderId="4" xfId="142" applyNumberFormat="1" applyFont="1" applyBorder="1" applyAlignment="1">
      <alignment horizontal="center" vertical="center" wrapText="1"/>
    </xf>
    <xf numFmtId="49" fontId="32" fillId="0" borderId="7" xfId="10" applyNumberFormat="1" applyFont="1" applyFill="1" applyBorder="1" applyAlignment="1">
      <alignment horizontal="center" vertical="center"/>
      <protection locked="0"/>
    </xf>
    <xf numFmtId="49" fontId="26" fillId="0" borderId="4" xfId="10" applyNumberFormat="1" applyFont="1" applyFill="1" applyBorder="1" applyAlignment="1">
      <alignment horizontal="center" vertical="center"/>
      <protection locked="0"/>
    </xf>
    <xf numFmtId="49" fontId="32" fillId="0" borderId="4" xfId="10" applyNumberFormat="1" applyFont="1" applyFill="1" applyBorder="1" applyAlignment="1">
      <alignment horizontal="center" vertical="center"/>
      <protection locked="0"/>
    </xf>
    <xf numFmtId="0" fontId="9" fillId="0" borderId="0" xfId="10" applyFont="1" applyFill="1" applyAlignment="1">
      <alignment vertical="top"/>
      <protection locked="0"/>
    </xf>
    <xf numFmtId="49" fontId="30" fillId="0" borderId="4" xfId="10" applyNumberFormat="1" applyFont="1" applyFill="1" applyBorder="1" applyAlignment="1">
      <alignment horizontal="center" vertical="center"/>
      <protection locked="0"/>
    </xf>
    <xf numFmtId="0" fontId="11" fillId="0" borderId="4" xfId="10" applyNumberFormat="1" applyFont="1" applyFill="1" applyBorder="1" applyAlignment="1">
      <alignment horizontal="center" vertical="center"/>
      <protection locked="0"/>
    </xf>
    <xf numFmtId="177" fontId="10" fillId="0" borderId="0" xfId="10" applyNumberFormat="1" applyFont="1" applyFill="1" applyAlignment="1">
      <alignment horizontal="center" vertical="top"/>
      <protection locked="0"/>
    </xf>
    <xf numFmtId="178" fontId="15" fillId="0" borderId="0" xfId="10" applyNumberFormat="1" applyFont="1" applyFill="1" applyAlignment="1">
      <alignment horizontal="center" vertical="top"/>
      <protection locked="0"/>
    </xf>
    <xf numFmtId="49" fontId="33" fillId="0" borderId="4" xfId="10" applyNumberFormat="1" applyFont="1" applyFill="1" applyBorder="1" applyAlignment="1">
      <alignment horizontal="center" vertical="center"/>
      <protection locked="0"/>
    </xf>
    <xf numFmtId="0" fontId="8" fillId="0" borderId="4" xfId="10" applyNumberFormat="1" applyFont="1" applyFill="1" applyBorder="1" applyAlignment="1">
      <alignment horizontal="center" vertical="center"/>
      <protection locked="0"/>
    </xf>
    <xf numFmtId="49" fontId="6" fillId="0" borderId="5" xfId="10" applyNumberFormat="1" applyFont="1" applyFill="1" applyBorder="1" applyAlignment="1">
      <alignment horizontal="left" vertical="top"/>
      <protection locked="0"/>
    </xf>
    <xf numFmtId="49" fontId="10" fillId="0" borderId="5" xfId="10" applyNumberFormat="1" applyFont="1" applyFill="1" applyBorder="1" applyAlignment="1">
      <alignment horizontal="left" vertical="top"/>
      <protection locked="0"/>
    </xf>
    <xf numFmtId="0" fontId="23" fillId="0" borderId="0" xfId="126" applyFont="1" applyFill="1" applyAlignment="1">
      <alignment vertical="center" wrapText="1"/>
    </xf>
    <xf numFmtId="181" fontId="23" fillId="0" borderId="0" xfId="10" applyNumberFormat="1" applyFont="1" applyFill="1" applyAlignment="1">
      <alignment vertical="top"/>
      <protection locked="0"/>
    </xf>
    <xf numFmtId="0" fontId="23" fillId="0" borderId="0" xfId="126" applyFont="1" applyFill="1" applyAlignment="1">
      <alignment horizontal="center" vertical="center" wrapText="1"/>
    </xf>
    <xf numFmtId="49" fontId="15" fillId="0" borderId="0" xfId="126" applyNumberFormat="1" applyFont="1" applyFill="1" applyAlignment="1">
      <alignment horizontal="center"/>
    </xf>
    <xf numFmtId="2" fontId="15" fillId="0" borderId="0" xfId="126" applyNumberFormat="1" applyFont="1" applyFill="1" applyAlignment="1">
      <alignment horizontal="center"/>
    </xf>
    <xf numFmtId="181" fontId="15" fillId="0" borderId="0" xfId="10" applyNumberFormat="1" applyFont="1" applyFill="1" applyAlignment="1">
      <alignment horizontal="center" vertical="top"/>
      <protection locked="0"/>
    </xf>
    <xf numFmtId="177" fontId="15" fillId="0" borderId="0" xfId="10" applyNumberFormat="1" applyFont="1" applyFill="1" applyAlignment="1">
      <alignment horizontal="center" vertical="top"/>
      <protection locked="0"/>
    </xf>
    <xf numFmtId="49" fontId="15" fillId="0" borderId="0" xfId="126" applyNumberFormat="1" applyFont="1" applyFill="1" applyAlignment="1" applyProtection="1">
      <alignment horizontal="center" vertical="center"/>
      <protection locked="0"/>
    </xf>
    <xf numFmtId="2" fontId="15" fillId="0" borderId="0" xfId="126" applyNumberFormat="1" applyFont="1" applyFill="1" applyAlignment="1" applyProtection="1">
      <alignment horizontal="center" vertical="center"/>
      <protection locked="0"/>
    </xf>
    <xf numFmtId="177" fontId="10" fillId="0" borderId="4" xfId="10" applyNumberFormat="1" applyFont="1" applyFill="1" applyBorder="1" applyAlignment="1">
      <alignment vertical="center"/>
      <protection locked="0"/>
    </xf>
    <xf numFmtId="0" fontId="10" fillId="0" borderId="0" xfId="138" applyFont="1" applyFill="1" applyBorder="1" applyAlignment="1">
      <alignment horizontal="left" vertical="center"/>
    </xf>
    <xf numFmtId="181" fontId="11" fillId="0" borderId="0" xfId="10" applyNumberFormat="1" applyFont="1" applyFill="1" applyAlignment="1">
      <alignment horizontal="right" vertical="center"/>
      <protection locked="0"/>
    </xf>
    <xf numFmtId="49" fontId="20" fillId="0" borderId="4" xfId="10" applyNumberFormat="1" applyFont="1" applyFill="1" applyBorder="1" applyAlignment="1">
      <alignment horizontal="center" vertical="center"/>
      <protection locked="0"/>
    </xf>
    <xf numFmtId="49" fontId="14" fillId="0" borderId="4" xfId="10" applyNumberFormat="1" applyFont="1" applyFill="1" applyBorder="1" applyAlignment="1">
      <alignment horizontal="left" vertical="center"/>
      <protection locked="0"/>
    </xf>
    <xf numFmtId="0" fontId="9" fillId="0" borderId="4" xfId="10" applyNumberFormat="1" applyFont="1" applyFill="1" applyBorder="1" applyAlignment="1">
      <alignment horizontal="center" vertical="center"/>
      <protection locked="0"/>
    </xf>
    <xf numFmtId="49" fontId="24" fillId="0" borderId="4" xfId="10" applyNumberFormat="1" applyFont="1" applyFill="1" applyBorder="1" applyAlignment="1">
      <alignment horizontal="left" vertical="center"/>
      <protection locked="0"/>
    </xf>
    <xf numFmtId="0" fontId="10" fillId="0" borderId="4" xfId="10" applyNumberFormat="1" applyFont="1" applyFill="1" applyBorder="1" applyAlignment="1">
      <alignment horizontal="center" vertical="center"/>
      <protection locked="0"/>
    </xf>
    <xf numFmtId="1" fontId="6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4" xfId="0" applyNumberFormat="1" applyFont="1" applyFill="1" applyBorder="1" applyAlignment="1" applyProtection="1">
      <alignment horizontal="left" vertical="center"/>
      <protection locked="0"/>
    </xf>
    <xf numFmtId="3" fontId="6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4" xfId="0" applyFont="1" applyFill="1" applyBorder="1" applyAlignment="1" applyProtection="1">
      <alignment vertical="center" wrapText="1"/>
      <protection locked="0"/>
    </xf>
    <xf numFmtId="3" fontId="6" fillId="0" borderId="4" xfId="118" applyNumberFormat="1" applyFont="1" applyFill="1" applyBorder="1" applyAlignment="1" applyProtection="1">
      <alignment vertical="center" wrapText="1"/>
    </xf>
    <xf numFmtId="49" fontId="8" fillId="0" borderId="7" xfId="10" applyNumberFormat="1" applyFont="1" applyFill="1" applyBorder="1" applyAlignment="1">
      <alignment horizontal="center" vertical="center"/>
      <protection locked="0"/>
    </xf>
    <xf numFmtId="49" fontId="8" fillId="0" borderId="1" xfId="10" applyNumberFormat="1" applyFont="1" applyFill="1" applyBorder="1" applyAlignment="1">
      <alignment horizontal="center" vertical="center"/>
      <protection locked="0"/>
    </xf>
    <xf numFmtId="49" fontId="8" fillId="0" borderId="3" xfId="10" applyNumberFormat="1" applyFont="1" applyFill="1" applyBorder="1" applyAlignment="1">
      <alignment horizontal="center" vertical="center"/>
      <protection locked="0"/>
    </xf>
    <xf numFmtId="49" fontId="8" fillId="0" borderId="2" xfId="10" applyNumberFormat="1" applyFont="1" applyFill="1" applyBorder="1" applyAlignment="1">
      <alignment horizontal="center" vertical="center"/>
      <protection locked="0"/>
    </xf>
    <xf numFmtId="49" fontId="32" fillId="0" borderId="6" xfId="10" applyNumberFormat="1" applyFont="1" applyFill="1" applyBorder="1" applyAlignment="1">
      <alignment horizontal="center" vertical="center"/>
      <protection locked="0"/>
    </xf>
    <xf numFmtId="49" fontId="8" fillId="0" borderId="6" xfId="10" applyNumberFormat="1" applyFont="1" applyFill="1" applyBorder="1" applyAlignment="1">
      <alignment horizontal="center" vertical="center"/>
      <protection locked="0"/>
    </xf>
    <xf numFmtId="49" fontId="6" fillId="0" borderId="5" xfId="10" applyNumberFormat="1" applyFont="1" applyFill="1" applyBorder="1" applyAlignment="1">
      <alignment horizontal="left" vertical="center"/>
      <protection locked="0"/>
    </xf>
    <xf numFmtId="49" fontId="10" fillId="0" borderId="5" xfId="10" applyNumberFormat="1" applyFont="1" applyFill="1" applyBorder="1" applyAlignment="1">
      <alignment horizontal="left" vertical="center"/>
      <protection locked="0"/>
    </xf>
    <xf numFmtId="49" fontId="9" fillId="0" borderId="0" xfId="126" applyNumberFormat="1" applyFont="1" applyFill="1" applyAlignment="1">
      <alignment horizontal="left" vertical="center"/>
    </xf>
    <xf numFmtId="0" fontId="11" fillId="0" borderId="0" xfId="126" applyFont="1" applyFill="1" applyAlignment="1">
      <alignment horizontal="center" vertical="center"/>
    </xf>
    <xf numFmtId="0" fontId="10" fillId="0" borderId="4" xfId="126" applyFont="1" applyFill="1" applyBorder="1" applyAlignment="1">
      <alignment horizontal="center" vertical="center"/>
    </xf>
    <xf numFmtId="0" fontId="6" fillId="0" borderId="4" xfId="126" applyFont="1" applyFill="1" applyBorder="1" applyAlignment="1">
      <alignment horizontal="center" vertical="center"/>
    </xf>
    <xf numFmtId="0" fontId="20" fillId="0" borderId="1" xfId="126" applyFont="1" applyFill="1" applyBorder="1" applyAlignment="1">
      <alignment horizontal="center" vertical="center"/>
    </xf>
    <xf numFmtId="0" fontId="9" fillId="0" borderId="2" xfId="126" applyFont="1" applyFill="1" applyBorder="1" applyAlignment="1">
      <alignment horizontal="center" vertical="center"/>
    </xf>
    <xf numFmtId="0" fontId="20" fillId="0" borderId="4" xfId="126" applyFont="1" applyFill="1" applyBorder="1" applyAlignment="1">
      <alignment horizontal="center" vertical="center"/>
    </xf>
    <xf numFmtId="0" fontId="34" fillId="0" borderId="4" xfId="0" applyFont="1" applyBorder="1" applyAlignment="1">
      <alignment horizontal="left" vertical="center" wrapText="1"/>
    </xf>
    <xf numFmtId="0" fontId="34" fillId="0" borderId="4" xfId="0" applyFont="1" applyBorder="1" applyAlignment="1">
      <alignment horizontal="center" vertical="center" wrapText="1"/>
    </xf>
    <xf numFmtId="0" fontId="35" fillId="0" borderId="4" xfId="0" applyFont="1" applyBorder="1" applyAlignment="1">
      <alignment horizontal="left" vertical="center" wrapText="1"/>
    </xf>
    <xf numFmtId="0" fontId="36" fillId="0" borderId="4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9" fillId="0" borderId="0" xfId="10" applyFont="1" applyFill="1" applyAlignment="1">
      <alignment horizontal="center" vertical="center"/>
      <protection locked="0"/>
    </xf>
    <xf numFmtId="0" fontId="9" fillId="0" borderId="0" xfId="10" applyFont="1" applyFill="1" applyAlignment="1">
      <alignment vertical="center"/>
      <protection locked="0"/>
    </xf>
    <xf numFmtId="0" fontId="20" fillId="0" borderId="4" xfId="115" applyFont="1" applyFill="1" applyBorder="1" applyAlignment="1">
      <alignment horizontal="center" vertical="center"/>
    </xf>
    <xf numFmtId="181" fontId="20" fillId="0" borderId="4" xfId="115" applyNumberFormat="1" applyFont="1" applyFill="1" applyBorder="1" applyAlignment="1">
      <alignment horizontal="center" vertical="center"/>
    </xf>
    <xf numFmtId="49" fontId="9" fillId="0" borderId="0" xfId="126" applyNumberFormat="1" applyFont="1" applyFill="1" applyAlignment="1">
      <alignment horizontal="center" vertical="center"/>
    </xf>
    <xf numFmtId="49" fontId="25" fillId="0" borderId="4" xfId="103" applyNumberFormat="1" applyFont="1" applyFill="1" applyBorder="1" applyAlignment="1">
      <alignment horizontal="justify" vertical="center"/>
    </xf>
    <xf numFmtId="0" fontId="25" fillId="0" borderId="3" xfId="103" applyFont="1" applyFill="1" applyBorder="1" applyAlignment="1">
      <alignment vertical="center"/>
    </xf>
    <xf numFmtId="177" fontId="25" fillId="0" borderId="4" xfId="103" applyNumberFormat="1" applyFont="1" applyFill="1" applyBorder="1" applyAlignment="1">
      <alignment horizontal="center" vertical="center"/>
    </xf>
    <xf numFmtId="49" fontId="9" fillId="0" borderId="0" xfId="126" applyNumberFormat="1" applyFont="1" applyFill="1" applyAlignment="1">
      <alignment vertical="center"/>
    </xf>
    <xf numFmtId="49" fontId="25" fillId="0" borderId="4" xfId="103" applyNumberFormat="1" applyFont="1" applyFill="1" applyBorder="1" applyAlignment="1" applyProtection="1">
      <alignment horizontal="left" vertical="center"/>
      <protection locked="0"/>
    </xf>
    <xf numFmtId="177" fontId="25" fillId="0" borderId="3" xfId="103" applyNumberFormat="1" applyFont="1" applyFill="1" applyBorder="1" applyAlignment="1" applyProtection="1">
      <alignment horizontal="left" vertical="center"/>
      <protection locked="0"/>
    </xf>
    <xf numFmtId="49" fontId="25" fillId="0" borderId="4" xfId="103" applyNumberFormat="1" applyFont="1" applyFill="1" applyBorder="1" applyAlignment="1">
      <alignment horizontal="center" vertical="center"/>
    </xf>
    <xf numFmtId="0" fontId="25" fillId="0" borderId="4" xfId="120" applyFont="1" applyFill="1" applyBorder="1" applyAlignment="1">
      <alignment horizontal="center" vertical="center"/>
    </xf>
    <xf numFmtId="49" fontId="25" fillId="0" borderId="4" xfId="103" applyNumberFormat="1" applyFont="1" applyFill="1" applyBorder="1" applyAlignment="1">
      <alignment horizontal="left" vertical="center"/>
    </xf>
    <xf numFmtId="176" fontId="25" fillId="0" borderId="3" xfId="103" applyNumberFormat="1" applyFont="1" applyFill="1" applyBorder="1" applyAlignment="1" applyProtection="1">
      <alignment horizontal="left" vertical="center"/>
      <protection locked="0"/>
    </xf>
    <xf numFmtId="176" fontId="25" fillId="0" borderId="4" xfId="115" applyNumberFormat="1" applyFont="1" applyFill="1" applyBorder="1" applyAlignment="1" applyProtection="1">
      <alignment horizontal="left" vertical="center"/>
      <protection locked="0"/>
    </xf>
    <xf numFmtId="177" fontId="25" fillId="0" borderId="8" xfId="103" applyNumberFormat="1" applyFont="1" applyFill="1" applyBorder="1" applyAlignment="1" applyProtection="1">
      <alignment horizontal="left" vertical="center"/>
      <protection locked="0"/>
    </xf>
    <xf numFmtId="0" fontId="25" fillId="0" borderId="4" xfId="115" applyFont="1" applyFill="1" applyBorder="1" applyAlignment="1">
      <alignment vertical="center"/>
    </xf>
    <xf numFmtId="176" fontId="25" fillId="0" borderId="8" xfId="103" applyNumberFormat="1" applyFont="1" applyFill="1" applyBorder="1" applyAlignment="1" applyProtection="1">
      <alignment horizontal="left" vertical="center"/>
      <protection locked="0"/>
    </xf>
    <xf numFmtId="0" fontId="25" fillId="0" borderId="8" xfId="103" applyFont="1" applyFill="1" applyBorder="1" applyAlignment="1">
      <alignment vertical="center"/>
    </xf>
    <xf numFmtId="177" fontId="25" fillId="0" borderId="4" xfId="115" applyNumberFormat="1" applyFont="1" applyFill="1" applyBorder="1" applyAlignment="1" applyProtection="1">
      <alignment horizontal="left" vertical="center"/>
      <protection locked="0"/>
    </xf>
    <xf numFmtId="2" fontId="9" fillId="0" borderId="0" xfId="126" applyNumberFormat="1" applyFont="1" applyFill="1" applyAlignment="1">
      <alignment horizontal="center" vertical="center"/>
    </xf>
    <xf numFmtId="181" fontId="9" fillId="0" borderId="0" xfId="10" applyNumberFormat="1" applyFont="1" applyFill="1" applyAlignment="1">
      <alignment horizontal="center" vertical="center"/>
      <protection locked="0"/>
    </xf>
    <xf numFmtId="2" fontId="9" fillId="0" borderId="0" xfId="126" applyNumberFormat="1" applyFont="1" applyFill="1" applyAlignment="1">
      <alignment vertical="center"/>
    </xf>
    <xf numFmtId="181" fontId="9" fillId="0" borderId="0" xfId="10" applyNumberFormat="1" applyFont="1" applyFill="1" applyAlignment="1">
      <alignment vertical="center"/>
      <protection locked="0"/>
    </xf>
    <xf numFmtId="177" fontId="9" fillId="0" borderId="0" xfId="10" applyNumberFormat="1" applyFont="1" applyFill="1" applyAlignment="1">
      <alignment horizontal="center" vertical="center"/>
      <protection locked="0"/>
    </xf>
    <xf numFmtId="49" fontId="9" fillId="0" borderId="0" xfId="126" applyNumberFormat="1" applyFont="1" applyFill="1" applyAlignment="1" applyProtection="1">
      <alignment horizontal="center" vertical="center"/>
      <protection locked="0"/>
    </xf>
    <xf numFmtId="2" fontId="9" fillId="0" borderId="0" xfId="126" applyNumberFormat="1" applyFont="1" applyFill="1" applyAlignment="1" applyProtection="1">
      <alignment horizontal="center" vertical="center"/>
      <protection locked="0"/>
    </xf>
    <xf numFmtId="177" fontId="9" fillId="0" borderId="0" xfId="10" applyNumberFormat="1" applyFont="1" applyFill="1" applyAlignment="1">
      <alignment vertical="center"/>
      <protection locked="0"/>
    </xf>
    <xf numFmtId="49" fontId="9" fillId="0" borderId="0" xfId="126" applyNumberFormat="1" applyFont="1" applyFill="1" applyAlignment="1" applyProtection="1">
      <alignment vertical="center"/>
      <protection locked="0"/>
    </xf>
    <xf numFmtId="2" fontId="9" fillId="0" borderId="0" xfId="126" applyNumberFormat="1" applyFont="1" applyFill="1" applyAlignment="1" applyProtection="1">
      <alignment vertical="center"/>
      <protection locked="0"/>
    </xf>
    <xf numFmtId="177" fontId="25" fillId="0" borderId="6" xfId="115" applyNumberFormat="1" applyFont="1" applyFill="1" applyBorder="1" applyAlignment="1" applyProtection="1">
      <alignment horizontal="left" vertical="center"/>
      <protection locked="0"/>
    </xf>
    <xf numFmtId="0" fontId="25" fillId="0" borderId="3" xfId="103" applyFont="1" applyFill="1" applyBorder="1" applyAlignment="1">
      <alignment horizontal="left" vertical="center"/>
    </xf>
    <xf numFmtId="0" fontId="25" fillId="0" borderId="1" xfId="115" applyFont="1" applyFill="1" applyBorder="1" applyAlignment="1">
      <alignment vertical="center"/>
    </xf>
    <xf numFmtId="0" fontId="20" fillId="0" borderId="4" xfId="103" applyFont="1" applyFill="1" applyBorder="1" applyAlignment="1">
      <alignment horizontal="center" vertical="center"/>
    </xf>
    <xf numFmtId="177" fontId="20" fillId="0" borderId="4" xfId="103" applyNumberFormat="1" applyFont="1" applyFill="1" applyBorder="1" applyAlignment="1">
      <alignment horizontal="center" vertical="center"/>
    </xf>
    <xf numFmtId="181" fontId="25" fillId="0" borderId="0" xfId="10" applyNumberFormat="1" applyFont="1" applyFill="1" applyAlignment="1">
      <alignment horizontal="right" vertical="center"/>
      <protection locked="0"/>
    </xf>
    <xf numFmtId="49" fontId="38" fillId="0" borderId="4" xfId="10" applyNumberFormat="1" applyFont="1" applyFill="1" applyBorder="1" applyAlignment="1">
      <alignment horizontal="center" vertical="center"/>
      <protection locked="0"/>
    </xf>
    <xf numFmtId="181" fontId="38" fillId="0" borderId="4" xfId="10" applyNumberFormat="1" applyFont="1" applyFill="1" applyBorder="1" applyAlignment="1">
      <alignment horizontal="center" vertical="center"/>
      <protection locked="0"/>
    </xf>
    <xf numFmtId="0" fontId="38" fillId="2" borderId="4" xfId="103" applyFont="1" applyFill="1" applyBorder="1" applyAlignment="1">
      <alignment horizontal="left" vertical="center"/>
    </xf>
    <xf numFmtId="1" fontId="9" fillId="2" borderId="4" xfId="103" applyNumberFormat="1" applyFont="1" applyFill="1" applyBorder="1" applyAlignment="1">
      <alignment horizontal="center" vertical="center"/>
    </xf>
    <xf numFmtId="49" fontId="25" fillId="0" borderId="4" xfId="10" applyNumberFormat="1" applyFont="1" applyFill="1" applyBorder="1" applyAlignment="1">
      <alignment horizontal="left" vertical="center"/>
      <protection locked="0"/>
    </xf>
    <xf numFmtId="177" fontId="9" fillId="0" borderId="4" xfId="10" applyNumberFormat="1" applyFont="1" applyFill="1" applyBorder="1" applyAlignment="1">
      <alignment horizontal="center" vertical="center"/>
      <protection locked="0"/>
    </xf>
    <xf numFmtId="49" fontId="9" fillId="0" borderId="0" xfId="142" applyNumberFormat="1" applyFont="1" applyAlignment="1">
      <alignment horizontal="left" indent="1"/>
    </xf>
    <xf numFmtId="0" fontId="8" fillId="0" borderId="0" xfId="142" applyFont="1"/>
    <xf numFmtId="0" fontId="11" fillId="0" borderId="0" xfId="142" applyFont="1" applyFill="1" applyAlignment="1">
      <alignment horizontal="center"/>
    </xf>
    <xf numFmtId="49" fontId="12" fillId="0" borderId="0" xfId="142" applyNumberFormat="1" applyFont="1" applyFill="1" applyAlignment="1">
      <alignment horizontal="center" vertical="center"/>
    </xf>
    <xf numFmtId="176" fontId="25" fillId="0" borderId="0" xfId="142" applyNumberFormat="1" applyFont="1" applyFill="1" applyAlignment="1">
      <alignment horizontal="right" vertical="center"/>
    </xf>
    <xf numFmtId="0" fontId="26" fillId="0" borderId="4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vertical="center"/>
    </xf>
    <xf numFmtId="181" fontId="9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/>
    </xf>
    <xf numFmtId="181" fontId="11" fillId="0" borderId="4" xfId="0" applyNumberFormat="1" applyFont="1" applyFill="1" applyBorder="1" applyAlignment="1">
      <alignment horizontal="center" vertical="center"/>
    </xf>
    <xf numFmtId="181" fontId="10" fillId="0" borderId="4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/>
    </xf>
    <xf numFmtId="0" fontId="9" fillId="0" borderId="4" xfId="103" applyFont="1" applyFill="1" applyBorder="1" applyAlignment="1">
      <alignment horizontal="center" vertical="center"/>
    </xf>
  </cellXfs>
  <cellStyles count="158">
    <cellStyle name="常规" xfId="0" builtinId="0"/>
    <cellStyle name="货币[0]" xfId="1" builtinId="7"/>
    <cellStyle name="货币" xfId="2" builtinId="4"/>
    <cellStyle name="常规 44" xfId="3"/>
    <cellStyle name="常规 39" xfId="4"/>
    <cellStyle name="60% - 着色 2" xfId="5"/>
    <cellStyle name="20% - 强调文字颜色 3" xfId="6" builtinId="38"/>
    <cellStyle name="输入" xfId="7" builtinId="20"/>
    <cellStyle name="千位分隔[0]" xfId="8" builtinId="6"/>
    <cellStyle name="好_保定市2015年预算表格（八张全表不含定州） 2" xfId="9"/>
    <cellStyle name="常规_功能分类1212zhangl" xfId="10"/>
    <cellStyle name="40% - 强调文字颜色 3" xfId="11" builtinId="39"/>
    <cellStyle name="差" xfId="12" builtinId="27"/>
    <cellStyle name="千位分隔" xfId="13" builtinId="3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常规 6" xfId="19"/>
    <cellStyle name="60% - 强调文字颜色 2" xfId="20" builtinId="36"/>
    <cellStyle name="标题 4" xfId="21" builtinId="19"/>
    <cellStyle name="警告文本" xfId="22" builtinId="11"/>
    <cellStyle name="40% - 着色 3" xfId="23"/>
    <cellStyle name="_ET_STYLE_NoName_00_" xfId="24"/>
    <cellStyle name="标题" xfId="25" builtinId="15"/>
    <cellStyle name="常规 5 2" xfId="26"/>
    <cellStyle name="差_保定市2015年预算表格（八张全表不含定州） 2" xfId="27"/>
    <cellStyle name="着色 1" xfId="28"/>
    <cellStyle name="常规 3 2 2" xfId="29"/>
    <cellStyle name="20% - 着色 5" xfId="30"/>
    <cellStyle name="解释性文本" xfId="31" builtinId="53"/>
    <cellStyle name="标题 1" xfId="32" builtinId="16"/>
    <cellStyle name="标题 2" xfId="33" builtinId="17"/>
    <cellStyle name="60% - 强调文字颜色 1" xfId="34" builtinId="32"/>
    <cellStyle name="标题 3" xfId="35" builtinId="18"/>
    <cellStyle name="60% - 强调文字颜色 4" xfId="36" builtinId="44"/>
    <cellStyle name="输出" xfId="37" builtinId="21"/>
    <cellStyle name="40% - 着色 4" xfId="38"/>
    <cellStyle name="计算" xfId="39" builtinId="22"/>
    <cellStyle name="检查单元格" xfId="40" builtinId="23"/>
    <cellStyle name="20% - 强调文字颜色 6" xfId="41" builtinId="50"/>
    <cellStyle name="强调文字颜色 2" xfId="42" builtinId="33"/>
    <cellStyle name="链接单元格" xfId="43" builtinId="24"/>
    <cellStyle name="汇总" xfId="44" builtinId="25"/>
    <cellStyle name="40% - 着色 5" xfId="45"/>
    <cellStyle name="好" xfId="46" builtinId="26"/>
    <cellStyle name="着色 5" xfId="47"/>
    <cellStyle name="适中" xfId="48" builtinId="28"/>
    <cellStyle name="常规 8 2" xfId="49"/>
    <cellStyle name="20% - 强调文字颜色 5" xfId="50" builtinId="46"/>
    <cellStyle name="强调文字颜色 1" xfId="51" builtinId="29"/>
    <cellStyle name="20% - 强调文字颜色 1" xfId="52" builtinId="30"/>
    <cellStyle name="40% - 强调文字颜色 1" xfId="53" builtinId="31"/>
    <cellStyle name="20% - 强调文字颜色 2" xfId="54" builtinId="34"/>
    <cellStyle name="40% - 强调文字颜色 2" xfId="55" builtinId="35"/>
    <cellStyle name="强调文字颜色 3" xfId="56" builtinId="37"/>
    <cellStyle name="强调文字颜色 4" xfId="57" builtinId="41"/>
    <cellStyle name="20% - 强调文字颜色 4" xfId="58" builtinId="42"/>
    <cellStyle name="20% - 着色 1" xfId="59"/>
    <cellStyle name="40% - 强调文字颜色 4" xfId="60" builtinId="43"/>
    <cellStyle name="强调文字颜色 5" xfId="61" builtinId="45"/>
    <cellStyle name="20% - 着色 2" xfId="62"/>
    <cellStyle name="40% - 强调文字颜色 5" xfId="63" builtinId="47"/>
    <cellStyle name="60% - 强调文字颜色 5" xfId="64" builtinId="48"/>
    <cellStyle name="强调文字颜色 6" xfId="65" builtinId="49"/>
    <cellStyle name="20% - 着色 3" xfId="66"/>
    <cellStyle name="40% - 强调文字颜色 6" xfId="67" builtinId="51"/>
    <cellStyle name="60% - 强调文字颜色 6" xfId="68" builtinId="52"/>
    <cellStyle name="_ET_STYLE_NoName_00__2016年人代会报告附表20160104" xfId="69"/>
    <cellStyle name="差_发老吕2016基本支出测算11.28" xfId="70"/>
    <cellStyle name="_ET_STYLE_NoName_00__国库1月5日调整表" xfId="71"/>
    <cellStyle name="20% - 着色 4" xfId="72"/>
    <cellStyle name="着色 2" xfId="73"/>
    <cellStyle name="常规 3 2 3" xfId="74"/>
    <cellStyle name="20% - 着色 6" xfId="75"/>
    <cellStyle name="40% - 着色 1" xfId="76"/>
    <cellStyle name="40% - 着色 2" xfId="77"/>
    <cellStyle name="40% - 着色 6" xfId="78"/>
    <cellStyle name="常规 43" xfId="79"/>
    <cellStyle name="常规 2 2 3" xfId="80"/>
    <cellStyle name="60% - 着色 1" xfId="81"/>
    <cellStyle name="常规 45" xfId="82"/>
    <cellStyle name="60% - 着色 3" xfId="83"/>
    <cellStyle name="常规 46" xfId="84"/>
    <cellStyle name="60% - 着色 4" xfId="85"/>
    <cellStyle name="常规 47" xfId="86"/>
    <cellStyle name="60% - 着色 5" xfId="87"/>
    <cellStyle name="60% - 着色 6" xfId="88"/>
    <cellStyle name="no dec" xfId="89"/>
    <cellStyle name="no dec 2" xfId="90"/>
    <cellStyle name="Normal_APR" xfId="91"/>
    <cellStyle name="百分比 2" xfId="92"/>
    <cellStyle name="百分比 2 2" xfId="93"/>
    <cellStyle name="表标题" xfId="94"/>
    <cellStyle name="常规 5" xfId="95"/>
    <cellStyle name="差_保定市2015年预算表格（八张全表不含定州）" xfId="96"/>
    <cellStyle name="差_部门基本支出预算统计表2016发海娟" xfId="97"/>
    <cellStyle name="差_部门基本支出预算统计表2016发海娟 2" xfId="98"/>
    <cellStyle name="差_全国各省民生政策标准10.7(lp稿)(1)" xfId="99"/>
    <cellStyle name="常规 10" xfId="100"/>
    <cellStyle name="常规 10 2" xfId="101"/>
    <cellStyle name="常规 11" xfId="102"/>
    <cellStyle name="常规 11 2" xfId="103"/>
    <cellStyle name="常规 12" xfId="104"/>
    <cellStyle name="常规 12 2" xfId="105"/>
    <cellStyle name="常规 13" xfId="106"/>
    <cellStyle name="常规 14" xfId="107"/>
    <cellStyle name="常规 20" xfId="108"/>
    <cellStyle name="常规 15" xfId="109"/>
    <cellStyle name="常规 21" xfId="110"/>
    <cellStyle name="常规 16" xfId="111"/>
    <cellStyle name="常规 22" xfId="112"/>
    <cellStyle name="常规 17" xfId="113"/>
    <cellStyle name="常规 23" xfId="114"/>
    <cellStyle name="常规 18" xfId="115"/>
    <cellStyle name="常规 24" xfId="116"/>
    <cellStyle name="常规 19" xfId="117"/>
    <cellStyle name="常规 2" xfId="118"/>
    <cellStyle name="常规 2 2" xfId="119"/>
    <cellStyle name="常规 2 2 2" xfId="120"/>
    <cellStyle name="常规 2 3" xfId="121"/>
    <cellStyle name="常规 2 4" xfId="122"/>
    <cellStyle name="常规 2 4 2" xfId="123"/>
    <cellStyle name="常规 2 5" xfId="124"/>
    <cellStyle name="常规 2_保定市2015年预算表格（八张全表不含定州）" xfId="125"/>
    <cellStyle name="常规 3" xfId="126"/>
    <cellStyle name="常规 25_2014年提前下达中央补助地方美术馆公共图书馆文化馆(站)免费开放经费安排情况表(分市下发）_附件：提前下达2015年省级补助基层美术馆公共图书馆文化馆(站)免费开放保障资金安排情况表(分市下发" xfId="127"/>
    <cellStyle name="常规 3 2" xfId="128"/>
    <cellStyle name="常规 3 2 2 2" xfId="129"/>
    <cellStyle name="常规 3 3" xfId="130"/>
    <cellStyle name="常规 3 4" xfId="131"/>
    <cellStyle name="常规 3_保定市2015年预算表格（八张全表不含定州）" xfId="132"/>
    <cellStyle name="常规 4" xfId="133"/>
    <cellStyle name="常规 4 2" xfId="134"/>
    <cellStyle name="常规 40" xfId="135"/>
    <cellStyle name="常规 41" xfId="136"/>
    <cellStyle name="常规 6 2" xfId="137"/>
    <cellStyle name="常规_人代会报告附表（定）曹铂0103" xfId="138"/>
    <cellStyle name="常规 7" xfId="139"/>
    <cellStyle name="常规 8" xfId="140"/>
    <cellStyle name="常规 9" xfId="141"/>
    <cellStyle name="常规_2013.1.人代会报告附表" xfId="142"/>
    <cellStyle name="好_保定市2015年预算表格（八张全表不含定州）" xfId="143"/>
    <cellStyle name="好_部门基本支出预算统计表2016发海娟" xfId="144"/>
    <cellStyle name="好_部门基本支出预算统计表2016发海娟 2" xfId="145"/>
    <cellStyle name="普通_97-917" xfId="146"/>
    <cellStyle name="着色 4" xfId="147"/>
    <cellStyle name="千分位[0]_BT (2)" xfId="148"/>
    <cellStyle name="千分位_97-917" xfId="149"/>
    <cellStyle name="千位[0]_1" xfId="150"/>
    <cellStyle name="千位_1" xfId="151"/>
    <cellStyle name="数字" xfId="152"/>
    <cellStyle name="未定义" xfId="153"/>
    <cellStyle name="小数" xfId="154"/>
    <cellStyle name="样式 1" xfId="155"/>
    <cellStyle name="着色 3" xfId="156"/>
    <cellStyle name="着色 6" xfId="15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theme" Target="theme/theme1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B31"/>
  <sheetViews>
    <sheetView workbookViewId="0">
      <selection activeCell="I10" sqref="I10"/>
    </sheetView>
  </sheetViews>
  <sheetFormatPr defaultColWidth="7.875" defaultRowHeight="15.75" outlineLevelCol="1"/>
  <cols>
    <col min="1" max="1" width="46" style="36" customWidth="1"/>
    <col min="2" max="2" width="21.625" style="388" customWidth="1"/>
    <col min="3" max="246" width="7.875" style="36"/>
    <col min="247" max="247" width="35.75" style="36" customWidth="1"/>
    <col min="248" max="248" width="7.875" style="36" hidden="1" customWidth="1"/>
    <col min="249" max="250" width="12" style="36" customWidth="1"/>
    <col min="251" max="251" width="8" style="36" customWidth="1"/>
    <col min="252" max="252" width="7.875" style="36" customWidth="1"/>
    <col min="253" max="254" width="7.875" style="36" hidden="1" customWidth="1"/>
    <col min="255" max="502" width="7.875" style="36"/>
    <col min="503" max="503" width="35.75" style="36" customWidth="1"/>
    <col min="504" max="504" width="7.875" style="36" hidden="1" customWidth="1"/>
    <col min="505" max="506" width="12" style="36" customWidth="1"/>
    <col min="507" max="507" width="8" style="36" customWidth="1"/>
    <col min="508" max="508" width="7.875" style="36" customWidth="1"/>
    <col min="509" max="510" width="7.875" style="36" hidden="1" customWidth="1"/>
    <col min="511" max="758" width="7.875" style="36"/>
    <col min="759" max="759" width="35.75" style="36" customWidth="1"/>
    <col min="760" max="760" width="7.875" style="36" hidden="1" customWidth="1"/>
    <col min="761" max="762" width="12" style="36" customWidth="1"/>
    <col min="763" max="763" width="8" style="36" customWidth="1"/>
    <col min="764" max="764" width="7.875" style="36" customWidth="1"/>
    <col min="765" max="766" width="7.875" style="36" hidden="1" customWidth="1"/>
    <col min="767" max="1014" width="7.875" style="36"/>
    <col min="1015" max="1015" width="35.75" style="36" customWidth="1"/>
    <col min="1016" max="1016" width="7.875" style="36" hidden="1" customWidth="1"/>
    <col min="1017" max="1018" width="12" style="36" customWidth="1"/>
    <col min="1019" max="1019" width="8" style="36" customWidth="1"/>
    <col min="1020" max="1020" width="7.875" style="36" customWidth="1"/>
    <col min="1021" max="1022" width="7.875" style="36" hidden="1" customWidth="1"/>
    <col min="1023" max="1270" width="7.875" style="36"/>
    <col min="1271" max="1271" width="35.75" style="36" customWidth="1"/>
    <col min="1272" max="1272" width="7.875" style="36" hidden="1" customWidth="1"/>
    <col min="1273" max="1274" width="12" style="36" customWidth="1"/>
    <col min="1275" max="1275" width="8" style="36" customWidth="1"/>
    <col min="1276" max="1276" width="7.875" style="36" customWidth="1"/>
    <col min="1277" max="1278" width="7.875" style="36" hidden="1" customWidth="1"/>
    <col min="1279" max="1526" width="7.875" style="36"/>
    <col min="1527" max="1527" width="35.75" style="36" customWidth="1"/>
    <col min="1528" max="1528" width="7.875" style="36" hidden="1" customWidth="1"/>
    <col min="1529" max="1530" width="12" style="36" customWidth="1"/>
    <col min="1531" max="1531" width="8" style="36" customWidth="1"/>
    <col min="1532" max="1532" width="7.875" style="36" customWidth="1"/>
    <col min="1533" max="1534" width="7.875" style="36" hidden="1" customWidth="1"/>
    <col min="1535" max="1782" width="7.875" style="36"/>
    <col min="1783" max="1783" width="35.75" style="36" customWidth="1"/>
    <col min="1784" max="1784" width="7.875" style="36" hidden="1" customWidth="1"/>
    <col min="1785" max="1786" width="12" style="36" customWidth="1"/>
    <col min="1787" max="1787" width="8" style="36" customWidth="1"/>
    <col min="1788" max="1788" width="7.875" style="36" customWidth="1"/>
    <col min="1789" max="1790" width="7.875" style="36" hidden="1" customWidth="1"/>
    <col min="1791" max="2038" width="7.875" style="36"/>
    <col min="2039" max="2039" width="35.75" style="36" customWidth="1"/>
    <col min="2040" max="2040" width="7.875" style="36" hidden="1" customWidth="1"/>
    <col min="2041" max="2042" width="12" style="36" customWidth="1"/>
    <col min="2043" max="2043" width="8" style="36" customWidth="1"/>
    <col min="2044" max="2044" width="7.875" style="36" customWidth="1"/>
    <col min="2045" max="2046" width="7.875" style="36" hidden="1" customWidth="1"/>
    <col min="2047" max="2294" width="7.875" style="36"/>
    <col min="2295" max="2295" width="35.75" style="36" customWidth="1"/>
    <col min="2296" max="2296" width="7.875" style="36" hidden="1" customWidth="1"/>
    <col min="2297" max="2298" width="12" style="36" customWidth="1"/>
    <col min="2299" max="2299" width="8" style="36" customWidth="1"/>
    <col min="2300" max="2300" width="7.875" style="36" customWidth="1"/>
    <col min="2301" max="2302" width="7.875" style="36" hidden="1" customWidth="1"/>
    <col min="2303" max="2550" width="7.875" style="36"/>
    <col min="2551" max="2551" width="35.75" style="36" customWidth="1"/>
    <col min="2552" max="2552" width="7.875" style="36" hidden="1" customWidth="1"/>
    <col min="2553" max="2554" width="12" style="36" customWidth="1"/>
    <col min="2555" max="2555" width="8" style="36" customWidth="1"/>
    <col min="2556" max="2556" width="7.875" style="36" customWidth="1"/>
    <col min="2557" max="2558" width="7.875" style="36" hidden="1" customWidth="1"/>
    <col min="2559" max="2806" width="7.875" style="36"/>
    <col min="2807" max="2807" width="35.75" style="36" customWidth="1"/>
    <col min="2808" max="2808" width="7.875" style="36" hidden="1" customWidth="1"/>
    <col min="2809" max="2810" width="12" style="36" customWidth="1"/>
    <col min="2811" max="2811" width="8" style="36" customWidth="1"/>
    <col min="2812" max="2812" width="7.875" style="36" customWidth="1"/>
    <col min="2813" max="2814" width="7.875" style="36" hidden="1" customWidth="1"/>
    <col min="2815" max="3062" width="7.875" style="36"/>
    <col min="3063" max="3063" width="35.75" style="36" customWidth="1"/>
    <col min="3064" max="3064" width="7.875" style="36" hidden="1" customWidth="1"/>
    <col min="3065" max="3066" width="12" style="36" customWidth="1"/>
    <col min="3067" max="3067" width="8" style="36" customWidth="1"/>
    <col min="3068" max="3068" width="7.875" style="36" customWidth="1"/>
    <col min="3069" max="3070" width="7.875" style="36" hidden="1" customWidth="1"/>
    <col min="3071" max="3318" width="7.875" style="36"/>
    <col min="3319" max="3319" width="35.75" style="36" customWidth="1"/>
    <col min="3320" max="3320" width="7.875" style="36" hidden="1" customWidth="1"/>
    <col min="3321" max="3322" width="12" style="36" customWidth="1"/>
    <col min="3323" max="3323" width="8" style="36" customWidth="1"/>
    <col min="3324" max="3324" width="7.875" style="36" customWidth="1"/>
    <col min="3325" max="3326" width="7.875" style="36" hidden="1" customWidth="1"/>
    <col min="3327" max="3574" width="7.875" style="36"/>
    <col min="3575" max="3575" width="35.75" style="36" customWidth="1"/>
    <col min="3576" max="3576" width="7.875" style="36" hidden="1" customWidth="1"/>
    <col min="3577" max="3578" width="12" style="36" customWidth="1"/>
    <col min="3579" max="3579" width="8" style="36" customWidth="1"/>
    <col min="3580" max="3580" width="7.875" style="36" customWidth="1"/>
    <col min="3581" max="3582" width="7.875" style="36" hidden="1" customWidth="1"/>
    <col min="3583" max="3830" width="7.875" style="36"/>
    <col min="3831" max="3831" width="35.75" style="36" customWidth="1"/>
    <col min="3832" max="3832" width="7.875" style="36" hidden="1" customWidth="1"/>
    <col min="3833" max="3834" width="12" style="36" customWidth="1"/>
    <col min="3835" max="3835" width="8" style="36" customWidth="1"/>
    <col min="3836" max="3836" width="7.875" style="36" customWidth="1"/>
    <col min="3837" max="3838" width="7.875" style="36" hidden="1" customWidth="1"/>
    <col min="3839" max="4086" width="7.875" style="36"/>
    <col min="4087" max="4087" width="35.75" style="36" customWidth="1"/>
    <col min="4088" max="4088" width="7.875" style="36" hidden="1" customWidth="1"/>
    <col min="4089" max="4090" width="12" style="36" customWidth="1"/>
    <col min="4091" max="4091" width="8" style="36" customWidth="1"/>
    <col min="4092" max="4092" width="7.875" style="36" customWidth="1"/>
    <col min="4093" max="4094" width="7.875" style="36" hidden="1" customWidth="1"/>
    <col min="4095" max="4342" width="7.875" style="36"/>
    <col min="4343" max="4343" width="35.75" style="36" customWidth="1"/>
    <col min="4344" max="4344" width="7.875" style="36" hidden="1" customWidth="1"/>
    <col min="4345" max="4346" width="12" style="36" customWidth="1"/>
    <col min="4347" max="4347" width="8" style="36" customWidth="1"/>
    <col min="4348" max="4348" width="7.875" style="36" customWidth="1"/>
    <col min="4349" max="4350" width="7.875" style="36" hidden="1" customWidth="1"/>
    <col min="4351" max="4598" width="7.875" style="36"/>
    <col min="4599" max="4599" width="35.75" style="36" customWidth="1"/>
    <col min="4600" max="4600" width="7.875" style="36" hidden="1" customWidth="1"/>
    <col min="4601" max="4602" width="12" style="36" customWidth="1"/>
    <col min="4603" max="4603" width="8" style="36" customWidth="1"/>
    <col min="4604" max="4604" width="7.875" style="36" customWidth="1"/>
    <col min="4605" max="4606" width="7.875" style="36" hidden="1" customWidth="1"/>
    <col min="4607" max="4854" width="7.875" style="36"/>
    <col min="4855" max="4855" width="35.75" style="36" customWidth="1"/>
    <col min="4856" max="4856" width="7.875" style="36" hidden="1" customWidth="1"/>
    <col min="4857" max="4858" width="12" style="36" customWidth="1"/>
    <col min="4859" max="4859" width="8" style="36" customWidth="1"/>
    <col min="4860" max="4860" width="7.875" style="36" customWidth="1"/>
    <col min="4861" max="4862" width="7.875" style="36" hidden="1" customWidth="1"/>
    <col min="4863" max="5110" width="7.875" style="36"/>
    <col min="5111" max="5111" width="35.75" style="36" customWidth="1"/>
    <col min="5112" max="5112" width="7.875" style="36" hidden="1" customWidth="1"/>
    <col min="5113" max="5114" width="12" style="36" customWidth="1"/>
    <col min="5115" max="5115" width="8" style="36" customWidth="1"/>
    <col min="5116" max="5116" width="7.875" style="36" customWidth="1"/>
    <col min="5117" max="5118" width="7.875" style="36" hidden="1" customWidth="1"/>
    <col min="5119" max="5366" width="7.875" style="36"/>
    <col min="5367" max="5367" width="35.75" style="36" customWidth="1"/>
    <col min="5368" max="5368" width="7.875" style="36" hidden="1" customWidth="1"/>
    <col min="5369" max="5370" width="12" style="36" customWidth="1"/>
    <col min="5371" max="5371" width="8" style="36" customWidth="1"/>
    <col min="5372" max="5372" width="7.875" style="36" customWidth="1"/>
    <col min="5373" max="5374" width="7.875" style="36" hidden="1" customWidth="1"/>
    <col min="5375" max="5622" width="7.875" style="36"/>
    <col min="5623" max="5623" width="35.75" style="36" customWidth="1"/>
    <col min="5624" max="5624" width="7.875" style="36" hidden="1" customWidth="1"/>
    <col min="5625" max="5626" width="12" style="36" customWidth="1"/>
    <col min="5627" max="5627" width="8" style="36" customWidth="1"/>
    <col min="5628" max="5628" width="7.875" style="36" customWidth="1"/>
    <col min="5629" max="5630" width="7.875" style="36" hidden="1" customWidth="1"/>
    <col min="5631" max="5878" width="7.875" style="36"/>
    <col min="5879" max="5879" width="35.75" style="36" customWidth="1"/>
    <col min="5880" max="5880" width="7.875" style="36" hidden="1" customWidth="1"/>
    <col min="5881" max="5882" width="12" style="36" customWidth="1"/>
    <col min="5883" max="5883" width="8" style="36" customWidth="1"/>
    <col min="5884" max="5884" width="7.875" style="36" customWidth="1"/>
    <col min="5885" max="5886" width="7.875" style="36" hidden="1" customWidth="1"/>
    <col min="5887" max="6134" width="7.875" style="36"/>
    <col min="6135" max="6135" width="35.75" style="36" customWidth="1"/>
    <col min="6136" max="6136" width="7.875" style="36" hidden="1" customWidth="1"/>
    <col min="6137" max="6138" width="12" style="36" customWidth="1"/>
    <col min="6139" max="6139" width="8" style="36" customWidth="1"/>
    <col min="6140" max="6140" width="7.875" style="36" customWidth="1"/>
    <col min="6141" max="6142" width="7.875" style="36" hidden="1" customWidth="1"/>
    <col min="6143" max="6390" width="7.875" style="36"/>
    <col min="6391" max="6391" width="35.75" style="36" customWidth="1"/>
    <col min="6392" max="6392" width="7.875" style="36" hidden="1" customWidth="1"/>
    <col min="6393" max="6394" width="12" style="36" customWidth="1"/>
    <col min="6395" max="6395" width="8" style="36" customWidth="1"/>
    <col min="6396" max="6396" width="7.875" style="36" customWidth="1"/>
    <col min="6397" max="6398" width="7.875" style="36" hidden="1" customWidth="1"/>
    <col min="6399" max="6646" width="7.875" style="36"/>
    <col min="6647" max="6647" width="35.75" style="36" customWidth="1"/>
    <col min="6648" max="6648" width="7.875" style="36" hidden="1" customWidth="1"/>
    <col min="6649" max="6650" width="12" style="36" customWidth="1"/>
    <col min="6651" max="6651" width="8" style="36" customWidth="1"/>
    <col min="6652" max="6652" width="7.875" style="36" customWidth="1"/>
    <col min="6653" max="6654" width="7.875" style="36" hidden="1" customWidth="1"/>
    <col min="6655" max="6902" width="7.875" style="36"/>
    <col min="6903" max="6903" width="35.75" style="36" customWidth="1"/>
    <col min="6904" max="6904" width="7.875" style="36" hidden="1" customWidth="1"/>
    <col min="6905" max="6906" width="12" style="36" customWidth="1"/>
    <col min="6907" max="6907" width="8" style="36" customWidth="1"/>
    <col min="6908" max="6908" width="7.875" style="36" customWidth="1"/>
    <col min="6909" max="6910" width="7.875" style="36" hidden="1" customWidth="1"/>
    <col min="6911" max="7158" width="7.875" style="36"/>
    <col min="7159" max="7159" width="35.75" style="36" customWidth="1"/>
    <col min="7160" max="7160" width="7.875" style="36" hidden="1" customWidth="1"/>
    <col min="7161" max="7162" width="12" style="36" customWidth="1"/>
    <col min="7163" max="7163" width="8" style="36" customWidth="1"/>
    <col min="7164" max="7164" width="7.875" style="36" customWidth="1"/>
    <col min="7165" max="7166" width="7.875" style="36" hidden="1" customWidth="1"/>
    <col min="7167" max="7414" width="7.875" style="36"/>
    <col min="7415" max="7415" width="35.75" style="36" customWidth="1"/>
    <col min="7416" max="7416" width="7.875" style="36" hidden="1" customWidth="1"/>
    <col min="7417" max="7418" width="12" style="36" customWidth="1"/>
    <col min="7419" max="7419" width="8" style="36" customWidth="1"/>
    <col min="7420" max="7420" width="7.875" style="36" customWidth="1"/>
    <col min="7421" max="7422" width="7.875" style="36" hidden="1" customWidth="1"/>
    <col min="7423" max="7670" width="7.875" style="36"/>
    <col min="7671" max="7671" width="35.75" style="36" customWidth="1"/>
    <col min="7672" max="7672" width="7.875" style="36" hidden="1" customWidth="1"/>
    <col min="7673" max="7674" width="12" style="36" customWidth="1"/>
    <col min="7675" max="7675" width="8" style="36" customWidth="1"/>
    <col min="7676" max="7676" width="7.875" style="36" customWidth="1"/>
    <col min="7677" max="7678" width="7.875" style="36" hidden="1" customWidth="1"/>
    <col min="7679" max="7926" width="7.875" style="36"/>
    <col min="7927" max="7927" width="35.75" style="36" customWidth="1"/>
    <col min="7928" max="7928" width="7.875" style="36" hidden="1" customWidth="1"/>
    <col min="7929" max="7930" width="12" style="36" customWidth="1"/>
    <col min="7931" max="7931" width="8" style="36" customWidth="1"/>
    <col min="7932" max="7932" width="7.875" style="36" customWidth="1"/>
    <col min="7933" max="7934" width="7.875" style="36" hidden="1" customWidth="1"/>
    <col min="7935" max="8182" width="7.875" style="36"/>
    <col min="8183" max="8183" width="35.75" style="36" customWidth="1"/>
    <col min="8184" max="8184" width="7.875" style="36" hidden="1" customWidth="1"/>
    <col min="8185" max="8186" width="12" style="36" customWidth="1"/>
    <col min="8187" max="8187" width="8" style="36" customWidth="1"/>
    <col min="8188" max="8188" width="7.875" style="36" customWidth="1"/>
    <col min="8189" max="8190" width="7.875" style="36" hidden="1" customWidth="1"/>
    <col min="8191" max="8438" width="7.875" style="36"/>
    <col min="8439" max="8439" width="35.75" style="36" customWidth="1"/>
    <col min="8440" max="8440" width="7.875" style="36" hidden="1" customWidth="1"/>
    <col min="8441" max="8442" width="12" style="36" customWidth="1"/>
    <col min="8443" max="8443" width="8" style="36" customWidth="1"/>
    <col min="8444" max="8444" width="7.875" style="36" customWidth="1"/>
    <col min="8445" max="8446" width="7.875" style="36" hidden="1" customWidth="1"/>
    <col min="8447" max="8694" width="7.875" style="36"/>
    <col min="8695" max="8695" width="35.75" style="36" customWidth="1"/>
    <col min="8696" max="8696" width="7.875" style="36" hidden="1" customWidth="1"/>
    <col min="8697" max="8698" width="12" style="36" customWidth="1"/>
    <col min="8699" max="8699" width="8" style="36" customWidth="1"/>
    <col min="8700" max="8700" width="7.875" style="36" customWidth="1"/>
    <col min="8701" max="8702" width="7.875" style="36" hidden="1" customWidth="1"/>
    <col min="8703" max="8950" width="7.875" style="36"/>
    <col min="8951" max="8951" width="35.75" style="36" customWidth="1"/>
    <col min="8952" max="8952" width="7.875" style="36" hidden="1" customWidth="1"/>
    <col min="8953" max="8954" width="12" style="36" customWidth="1"/>
    <col min="8955" max="8955" width="8" style="36" customWidth="1"/>
    <col min="8956" max="8956" width="7.875" style="36" customWidth="1"/>
    <col min="8957" max="8958" width="7.875" style="36" hidden="1" customWidth="1"/>
    <col min="8959" max="9206" width="7.875" style="36"/>
    <col min="9207" max="9207" width="35.75" style="36" customWidth="1"/>
    <col min="9208" max="9208" width="7.875" style="36" hidden="1" customWidth="1"/>
    <col min="9209" max="9210" width="12" style="36" customWidth="1"/>
    <col min="9211" max="9211" width="8" style="36" customWidth="1"/>
    <col min="9212" max="9212" width="7.875" style="36" customWidth="1"/>
    <col min="9213" max="9214" width="7.875" style="36" hidden="1" customWidth="1"/>
    <col min="9215" max="9462" width="7.875" style="36"/>
    <col min="9463" max="9463" width="35.75" style="36" customWidth="1"/>
    <col min="9464" max="9464" width="7.875" style="36" hidden="1" customWidth="1"/>
    <col min="9465" max="9466" width="12" style="36" customWidth="1"/>
    <col min="9467" max="9467" width="8" style="36" customWidth="1"/>
    <col min="9468" max="9468" width="7.875" style="36" customWidth="1"/>
    <col min="9469" max="9470" width="7.875" style="36" hidden="1" customWidth="1"/>
    <col min="9471" max="9718" width="7.875" style="36"/>
    <col min="9719" max="9719" width="35.75" style="36" customWidth="1"/>
    <col min="9720" max="9720" width="7.875" style="36" hidden="1" customWidth="1"/>
    <col min="9721" max="9722" width="12" style="36" customWidth="1"/>
    <col min="9723" max="9723" width="8" style="36" customWidth="1"/>
    <col min="9724" max="9724" width="7.875" style="36" customWidth="1"/>
    <col min="9725" max="9726" width="7.875" style="36" hidden="1" customWidth="1"/>
    <col min="9727" max="9974" width="7.875" style="36"/>
    <col min="9975" max="9975" width="35.75" style="36" customWidth="1"/>
    <col min="9976" max="9976" width="7.875" style="36" hidden="1" customWidth="1"/>
    <col min="9977" max="9978" width="12" style="36" customWidth="1"/>
    <col min="9979" max="9979" width="8" style="36" customWidth="1"/>
    <col min="9980" max="9980" width="7.875" style="36" customWidth="1"/>
    <col min="9981" max="9982" width="7.875" style="36" hidden="1" customWidth="1"/>
    <col min="9983" max="10230" width="7.875" style="36"/>
    <col min="10231" max="10231" width="35.75" style="36" customWidth="1"/>
    <col min="10232" max="10232" width="7.875" style="36" hidden="1" customWidth="1"/>
    <col min="10233" max="10234" width="12" style="36" customWidth="1"/>
    <col min="10235" max="10235" width="8" style="36" customWidth="1"/>
    <col min="10236" max="10236" width="7.875" style="36" customWidth="1"/>
    <col min="10237" max="10238" width="7.875" style="36" hidden="1" customWidth="1"/>
    <col min="10239" max="10486" width="7.875" style="36"/>
    <col min="10487" max="10487" width="35.75" style="36" customWidth="1"/>
    <col min="10488" max="10488" width="7.875" style="36" hidden="1" customWidth="1"/>
    <col min="10489" max="10490" width="12" style="36" customWidth="1"/>
    <col min="10491" max="10491" width="8" style="36" customWidth="1"/>
    <col min="10492" max="10492" width="7.875" style="36" customWidth="1"/>
    <col min="10493" max="10494" width="7.875" style="36" hidden="1" customWidth="1"/>
    <col min="10495" max="10742" width="7.875" style="36"/>
    <col min="10743" max="10743" width="35.75" style="36" customWidth="1"/>
    <col min="10744" max="10744" width="7.875" style="36" hidden="1" customWidth="1"/>
    <col min="10745" max="10746" width="12" style="36" customWidth="1"/>
    <col min="10747" max="10747" width="8" style="36" customWidth="1"/>
    <col min="10748" max="10748" width="7.875" style="36" customWidth="1"/>
    <col min="10749" max="10750" width="7.875" style="36" hidden="1" customWidth="1"/>
    <col min="10751" max="10998" width="7.875" style="36"/>
    <col min="10999" max="10999" width="35.75" style="36" customWidth="1"/>
    <col min="11000" max="11000" width="7.875" style="36" hidden="1" customWidth="1"/>
    <col min="11001" max="11002" width="12" style="36" customWidth="1"/>
    <col min="11003" max="11003" width="8" style="36" customWidth="1"/>
    <col min="11004" max="11004" width="7.875" style="36" customWidth="1"/>
    <col min="11005" max="11006" width="7.875" style="36" hidden="1" customWidth="1"/>
    <col min="11007" max="11254" width="7.875" style="36"/>
    <col min="11255" max="11255" width="35.75" style="36" customWidth="1"/>
    <col min="11256" max="11256" width="7.875" style="36" hidden="1" customWidth="1"/>
    <col min="11257" max="11258" width="12" style="36" customWidth="1"/>
    <col min="11259" max="11259" width="8" style="36" customWidth="1"/>
    <col min="11260" max="11260" width="7.875" style="36" customWidth="1"/>
    <col min="11261" max="11262" width="7.875" style="36" hidden="1" customWidth="1"/>
    <col min="11263" max="11510" width="7.875" style="36"/>
    <col min="11511" max="11511" width="35.75" style="36" customWidth="1"/>
    <col min="11512" max="11512" width="7.875" style="36" hidden="1" customWidth="1"/>
    <col min="11513" max="11514" width="12" style="36" customWidth="1"/>
    <col min="11515" max="11515" width="8" style="36" customWidth="1"/>
    <col min="11516" max="11516" width="7.875" style="36" customWidth="1"/>
    <col min="11517" max="11518" width="7.875" style="36" hidden="1" customWidth="1"/>
    <col min="11519" max="11766" width="7.875" style="36"/>
    <col min="11767" max="11767" width="35.75" style="36" customWidth="1"/>
    <col min="11768" max="11768" width="7.875" style="36" hidden="1" customWidth="1"/>
    <col min="11769" max="11770" width="12" style="36" customWidth="1"/>
    <col min="11771" max="11771" width="8" style="36" customWidth="1"/>
    <col min="11772" max="11772" width="7.875" style="36" customWidth="1"/>
    <col min="11773" max="11774" width="7.875" style="36" hidden="1" customWidth="1"/>
    <col min="11775" max="12022" width="7.875" style="36"/>
    <col min="12023" max="12023" width="35.75" style="36" customWidth="1"/>
    <col min="12024" max="12024" width="7.875" style="36" hidden="1" customWidth="1"/>
    <col min="12025" max="12026" width="12" style="36" customWidth="1"/>
    <col min="12027" max="12027" width="8" style="36" customWidth="1"/>
    <col min="12028" max="12028" width="7.875" style="36" customWidth="1"/>
    <col min="12029" max="12030" width="7.875" style="36" hidden="1" customWidth="1"/>
    <col min="12031" max="12278" width="7.875" style="36"/>
    <col min="12279" max="12279" width="35.75" style="36" customWidth="1"/>
    <col min="12280" max="12280" width="7.875" style="36" hidden="1" customWidth="1"/>
    <col min="12281" max="12282" width="12" style="36" customWidth="1"/>
    <col min="12283" max="12283" width="8" style="36" customWidth="1"/>
    <col min="12284" max="12284" width="7.875" style="36" customWidth="1"/>
    <col min="12285" max="12286" width="7.875" style="36" hidden="1" customWidth="1"/>
    <col min="12287" max="12534" width="7.875" style="36"/>
    <col min="12535" max="12535" width="35.75" style="36" customWidth="1"/>
    <col min="12536" max="12536" width="7.875" style="36" hidden="1" customWidth="1"/>
    <col min="12537" max="12538" width="12" style="36" customWidth="1"/>
    <col min="12539" max="12539" width="8" style="36" customWidth="1"/>
    <col min="12540" max="12540" width="7.875" style="36" customWidth="1"/>
    <col min="12541" max="12542" width="7.875" style="36" hidden="1" customWidth="1"/>
    <col min="12543" max="12790" width="7.875" style="36"/>
    <col min="12791" max="12791" width="35.75" style="36" customWidth="1"/>
    <col min="12792" max="12792" width="7.875" style="36" hidden="1" customWidth="1"/>
    <col min="12793" max="12794" width="12" style="36" customWidth="1"/>
    <col min="12795" max="12795" width="8" style="36" customWidth="1"/>
    <col min="12796" max="12796" width="7.875" style="36" customWidth="1"/>
    <col min="12797" max="12798" width="7.875" style="36" hidden="1" customWidth="1"/>
    <col min="12799" max="13046" width="7.875" style="36"/>
    <col min="13047" max="13047" width="35.75" style="36" customWidth="1"/>
    <col min="13048" max="13048" width="7.875" style="36" hidden="1" customWidth="1"/>
    <col min="13049" max="13050" width="12" style="36" customWidth="1"/>
    <col min="13051" max="13051" width="8" style="36" customWidth="1"/>
    <col min="13052" max="13052" width="7.875" style="36" customWidth="1"/>
    <col min="13053" max="13054" width="7.875" style="36" hidden="1" customWidth="1"/>
    <col min="13055" max="13302" width="7.875" style="36"/>
    <col min="13303" max="13303" width="35.75" style="36" customWidth="1"/>
    <col min="13304" max="13304" width="7.875" style="36" hidden="1" customWidth="1"/>
    <col min="13305" max="13306" width="12" style="36" customWidth="1"/>
    <col min="13307" max="13307" width="8" style="36" customWidth="1"/>
    <col min="13308" max="13308" width="7.875" style="36" customWidth="1"/>
    <col min="13309" max="13310" width="7.875" style="36" hidden="1" customWidth="1"/>
    <col min="13311" max="13558" width="7.875" style="36"/>
    <col min="13559" max="13559" width="35.75" style="36" customWidth="1"/>
    <col min="13560" max="13560" width="7.875" style="36" hidden="1" customWidth="1"/>
    <col min="13561" max="13562" width="12" style="36" customWidth="1"/>
    <col min="13563" max="13563" width="8" style="36" customWidth="1"/>
    <col min="13564" max="13564" width="7.875" style="36" customWidth="1"/>
    <col min="13565" max="13566" width="7.875" style="36" hidden="1" customWidth="1"/>
    <col min="13567" max="13814" width="7.875" style="36"/>
    <col min="13815" max="13815" width="35.75" style="36" customWidth="1"/>
    <col min="13816" max="13816" width="7.875" style="36" hidden="1" customWidth="1"/>
    <col min="13817" max="13818" width="12" style="36" customWidth="1"/>
    <col min="13819" max="13819" width="8" style="36" customWidth="1"/>
    <col min="13820" max="13820" width="7.875" style="36" customWidth="1"/>
    <col min="13821" max="13822" width="7.875" style="36" hidden="1" customWidth="1"/>
    <col min="13823" max="14070" width="7.875" style="36"/>
    <col min="14071" max="14071" width="35.75" style="36" customWidth="1"/>
    <col min="14072" max="14072" width="7.875" style="36" hidden="1" customWidth="1"/>
    <col min="14073" max="14074" width="12" style="36" customWidth="1"/>
    <col min="14075" max="14075" width="8" style="36" customWidth="1"/>
    <col min="14076" max="14076" width="7.875" style="36" customWidth="1"/>
    <col min="14077" max="14078" width="7.875" style="36" hidden="1" customWidth="1"/>
    <col min="14079" max="14326" width="7.875" style="36"/>
    <col min="14327" max="14327" width="35.75" style="36" customWidth="1"/>
    <col min="14328" max="14328" width="7.875" style="36" hidden="1" customWidth="1"/>
    <col min="14329" max="14330" width="12" style="36" customWidth="1"/>
    <col min="14331" max="14331" width="8" style="36" customWidth="1"/>
    <col min="14332" max="14332" width="7.875" style="36" customWidth="1"/>
    <col min="14333" max="14334" width="7.875" style="36" hidden="1" customWidth="1"/>
    <col min="14335" max="14582" width="7.875" style="36"/>
    <col min="14583" max="14583" width="35.75" style="36" customWidth="1"/>
    <col min="14584" max="14584" width="7.875" style="36" hidden="1" customWidth="1"/>
    <col min="14585" max="14586" width="12" style="36" customWidth="1"/>
    <col min="14587" max="14587" width="8" style="36" customWidth="1"/>
    <col min="14588" max="14588" width="7.875" style="36" customWidth="1"/>
    <col min="14589" max="14590" width="7.875" style="36" hidden="1" customWidth="1"/>
    <col min="14591" max="14838" width="7.875" style="36"/>
    <col min="14839" max="14839" width="35.75" style="36" customWidth="1"/>
    <col min="14840" max="14840" width="7.875" style="36" hidden="1" customWidth="1"/>
    <col min="14841" max="14842" width="12" style="36" customWidth="1"/>
    <col min="14843" max="14843" width="8" style="36" customWidth="1"/>
    <col min="14844" max="14844" width="7.875" style="36" customWidth="1"/>
    <col min="14845" max="14846" width="7.875" style="36" hidden="1" customWidth="1"/>
    <col min="14847" max="15094" width="7.875" style="36"/>
    <col min="15095" max="15095" width="35.75" style="36" customWidth="1"/>
    <col min="15096" max="15096" width="7.875" style="36" hidden="1" customWidth="1"/>
    <col min="15097" max="15098" width="12" style="36" customWidth="1"/>
    <col min="15099" max="15099" width="8" style="36" customWidth="1"/>
    <col min="15100" max="15100" width="7.875" style="36" customWidth="1"/>
    <col min="15101" max="15102" width="7.875" style="36" hidden="1" customWidth="1"/>
    <col min="15103" max="15350" width="7.875" style="36"/>
    <col min="15351" max="15351" width="35.75" style="36" customWidth="1"/>
    <col min="15352" max="15352" width="7.875" style="36" hidden="1" customWidth="1"/>
    <col min="15353" max="15354" width="12" style="36" customWidth="1"/>
    <col min="15355" max="15355" width="8" style="36" customWidth="1"/>
    <col min="15356" max="15356" width="7.875" style="36" customWidth="1"/>
    <col min="15357" max="15358" width="7.875" style="36" hidden="1" customWidth="1"/>
    <col min="15359" max="15606" width="7.875" style="36"/>
    <col min="15607" max="15607" width="35.75" style="36" customWidth="1"/>
    <col min="15608" max="15608" width="7.875" style="36" hidden="1" customWidth="1"/>
    <col min="15609" max="15610" width="12" style="36" customWidth="1"/>
    <col min="15611" max="15611" width="8" style="36" customWidth="1"/>
    <col min="15612" max="15612" width="7.875" style="36" customWidth="1"/>
    <col min="15613" max="15614" width="7.875" style="36" hidden="1" customWidth="1"/>
    <col min="15615" max="15862" width="7.875" style="36"/>
    <col min="15863" max="15863" width="35.75" style="36" customWidth="1"/>
    <col min="15864" max="15864" width="7.875" style="36" hidden="1" customWidth="1"/>
    <col min="15865" max="15866" width="12" style="36" customWidth="1"/>
    <col min="15867" max="15867" width="8" style="36" customWidth="1"/>
    <col min="15868" max="15868" width="7.875" style="36" customWidth="1"/>
    <col min="15869" max="15870" width="7.875" style="36" hidden="1" customWidth="1"/>
    <col min="15871" max="16118" width="7.875" style="36"/>
    <col min="16119" max="16119" width="35.75" style="36" customWidth="1"/>
    <col min="16120" max="16120" width="7.875" style="36" hidden="1" customWidth="1"/>
    <col min="16121" max="16122" width="12" style="36" customWidth="1"/>
    <col min="16123" max="16123" width="8" style="36" customWidth="1"/>
    <col min="16124" max="16124" width="7.875" style="36" customWidth="1"/>
    <col min="16125" max="16126" width="7.875" style="36" hidden="1" customWidth="1"/>
    <col min="16127" max="16384" width="7.875" style="36"/>
  </cols>
  <sheetData>
    <row r="1" ht="18" customHeight="1" spans="1:1">
      <c r="A1" s="2" t="s">
        <v>0</v>
      </c>
    </row>
    <row r="2" ht="25" customHeight="1" spans="1:2">
      <c r="A2" s="41" t="s">
        <v>1</v>
      </c>
      <c r="B2" s="389"/>
    </row>
    <row r="3" ht="18" customHeight="1" spans="1:2">
      <c r="A3" s="42"/>
      <c r="B3" s="390" t="s">
        <v>2</v>
      </c>
    </row>
    <row r="4" s="31" customFormat="1" ht="25" customHeight="1" spans="1:2">
      <c r="A4" s="391" t="s">
        <v>3</v>
      </c>
      <c r="B4" s="391" t="s">
        <v>4</v>
      </c>
    </row>
    <row r="5" s="31" customFormat="1" ht="25" customHeight="1" spans="1:2">
      <c r="A5" s="392" t="s">
        <v>5</v>
      </c>
      <c r="B5" s="393">
        <f>B6+B20</f>
        <v>70451</v>
      </c>
    </row>
    <row r="6" s="386" customFormat="1" ht="25" customHeight="1" spans="1:2">
      <c r="A6" s="392" t="s">
        <v>6</v>
      </c>
      <c r="B6" s="393">
        <v>28181</v>
      </c>
    </row>
    <row r="7" s="33" customFormat="1" ht="25" customHeight="1" spans="1:2">
      <c r="A7" s="394" t="s">
        <v>7</v>
      </c>
      <c r="B7" s="395">
        <v>7486</v>
      </c>
    </row>
    <row r="8" s="33" customFormat="1" ht="25" customHeight="1" spans="1:2">
      <c r="A8" s="394" t="s">
        <v>8</v>
      </c>
      <c r="B8" s="395">
        <v>798</v>
      </c>
    </row>
    <row r="9" s="35" customFormat="1" ht="25" customHeight="1" spans="1:2">
      <c r="A9" s="394" t="s">
        <v>9</v>
      </c>
      <c r="B9" s="396">
        <v>169</v>
      </c>
    </row>
    <row r="10" ht="25" customHeight="1" spans="1:2">
      <c r="A10" s="394" t="s">
        <v>10</v>
      </c>
      <c r="B10" s="396">
        <v>33.7977057</v>
      </c>
    </row>
    <row r="11" ht="25" customHeight="1" spans="1:2">
      <c r="A11" s="394" t="s">
        <v>11</v>
      </c>
      <c r="B11" s="396">
        <v>1061</v>
      </c>
    </row>
    <row r="12" ht="25" customHeight="1" spans="1:2">
      <c r="A12" s="394" t="s">
        <v>12</v>
      </c>
      <c r="B12" s="396">
        <v>768</v>
      </c>
    </row>
    <row r="13" ht="25" customHeight="1" spans="1:2">
      <c r="A13" s="394" t="s">
        <v>13</v>
      </c>
      <c r="B13" s="396">
        <v>528</v>
      </c>
    </row>
    <row r="14" ht="25" customHeight="1" spans="1:2">
      <c r="A14" s="394" t="s">
        <v>14</v>
      </c>
      <c r="B14" s="396">
        <v>3365</v>
      </c>
    </row>
    <row r="15" ht="25" customHeight="1" spans="1:2">
      <c r="A15" s="394" t="s">
        <v>15</v>
      </c>
      <c r="B15" s="396">
        <v>2807</v>
      </c>
    </row>
    <row r="16" ht="25" customHeight="1" spans="1:2">
      <c r="A16" s="394" t="s">
        <v>16</v>
      </c>
      <c r="B16" s="396">
        <v>1850</v>
      </c>
    </row>
    <row r="17" ht="25" customHeight="1" spans="1:2">
      <c r="A17" s="394" t="s">
        <v>17</v>
      </c>
      <c r="B17" s="396">
        <v>2651</v>
      </c>
    </row>
    <row r="18" ht="25" customHeight="1" spans="1:2">
      <c r="A18" s="394" t="s">
        <v>18</v>
      </c>
      <c r="B18" s="396">
        <v>6413</v>
      </c>
    </row>
    <row r="19" ht="25" customHeight="1" spans="1:2">
      <c r="A19" s="394" t="s">
        <v>19</v>
      </c>
      <c r="B19" s="396">
        <v>251</v>
      </c>
    </row>
    <row r="20" s="387" customFormat="1" ht="25" customHeight="1" spans="1:2">
      <c r="A20" s="392" t="s">
        <v>20</v>
      </c>
      <c r="B20" s="393">
        <v>42270</v>
      </c>
    </row>
    <row r="21" ht="25" customHeight="1" spans="1:2">
      <c r="A21" s="394" t="s">
        <v>21</v>
      </c>
      <c r="B21" s="396">
        <v>896</v>
      </c>
    </row>
    <row r="22" ht="25" customHeight="1" spans="1:2">
      <c r="A22" s="394" t="s">
        <v>22</v>
      </c>
      <c r="B22" s="396">
        <v>4685</v>
      </c>
    </row>
    <row r="23" ht="25" customHeight="1" spans="1:2">
      <c r="A23" s="394" t="s">
        <v>23</v>
      </c>
      <c r="B23" s="396">
        <v>11859</v>
      </c>
    </row>
    <row r="24" ht="25" customHeight="1" spans="1:2">
      <c r="A24" s="394" t="s">
        <v>24</v>
      </c>
      <c r="B24" s="396">
        <v>23619</v>
      </c>
    </row>
    <row r="25" ht="25" customHeight="1" spans="1:2">
      <c r="A25" s="394" t="s">
        <v>25</v>
      </c>
      <c r="B25" s="396">
        <v>170</v>
      </c>
    </row>
    <row r="26" ht="25" customHeight="1" spans="1:2">
      <c r="A26" s="394" t="s">
        <v>26</v>
      </c>
      <c r="B26" s="396">
        <v>1041</v>
      </c>
    </row>
    <row r="27" ht="25" customHeight="1" spans="1:2">
      <c r="A27" s="392" t="s">
        <v>27</v>
      </c>
      <c r="B27" s="393">
        <v>86690</v>
      </c>
    </row>
    <row r="28" ht="25" customHeight="1" spans="1:2">
      <c r="A28" s="392" t="s">
        <v>28</v>
      </c>
      <c r="B28" s="393">
        <v>5829</v>
      </c>
    </row>
    <row r="29" ht="25" customHeight="1" spans="1:2">
      <c r="A29" s="392" t="s">
        <v>29</v>
      </c>
      <c r="B29" s="393">
        <v>1500</v>
      </c>
    </row>
    <row r="30" ht="25" customHeight="1" spans="1:2">
      <c r="A30" s="392" t="s">
        <v>30</v>
      </c>
      <c r="B30" s="393">
        <v>4260</v>
      </c>
    </row>
    <row r="31" ht="25" customHeight="1" spans="1:2">
      <c r="A31" s="397" t="s">
        <v>31</v>
      </c>
      <c r="B31" s="398">
        <f>B27+B28+B29+B30+B5</f>
        <v>168730</v>
      </c>
    </row>
  </sheetData>
  <mergeCells count="1">
    <mergeCell ref="A2:B2"/>
  </mergeCells>
  <printOptions horizontalCentered="1"/>
  <pageMargins left="0" right="0" top="0.590277777777778" bottom="0.393055555555556" header="0.511805555555556" footer="0.511805555555556"/>
  <pageSetup paperSize="9" firstPageNumber="4294963191" orientation="portrait" useFirstPageNumber="1" horizont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B13"/>
  <sheetViews>
    <sheetView workbookViewId="0">
      <selection activeCell="J12" sqref="J12"/>
    </sheetView>
  </sheetViews>
  <sheetFormatPr defaultColWidth="7" defaultRowHeight="15" outlineLevelCol="1"/>
  <cols>
    <col min="1" max="1" width="44.125" style="66" customWidth="1"/>
    <col min="2" max="2" width="25.875" style="170" customWidth="1"/>
    <col min="3" max="16384" width="7" style="68"/>
  </cols>
  <sheetData>
    <row r="1" ht="29.25" customHeight="1" spans="1:1">
      <c r="A1" s="21" t="s">
        <v>659</v>
      </c>
    </row>
    <row r="2" ht="28.5" customHeight="1" spans="1:2">
      <c r="A2" s="190" t="s">
        <v>660</v>
      </c>
      <c r="B2" s="191"/>
    </row>
    <row r="3" s="63" customFormat="1" ht="21.75" customHeight="1" spans="1:2">
      <c r="A3" s="66"/>
      <c r="B3" s="192" t="s">
        <v>61</v>
      </c>
    </row>
    <row r="4" s="63" customFormat="1" ht="30" customHeight="1" spans="1:2">
      <c r="A4" s="164" t="s">
        <v>34</v>
      </c>
      <c r="B4" s="78" t="s">
        <v>661</v>
      </c>
    </row>
    <row r="5" s="63" customFormat="1" ht="30" customHeight="1" spans="1:2">
      <c r="A5" s="268" t="s">
        <v>662</v>
      </c>
      <c r="B5" s="269">
        <v>10</v>
      </c>
    </row>
    <row r="6" s="66" customFormat="1" ht="30" customHeight="1" spans="1:2">
      <c r="A6" s="242" t="s">
        <v>663</v>
      </c>
      <c r="B6" s="243">
        <v>3</v>
      </c>
    </row>
    <row r="7" s="63" customFormat="1" ht="30" customHeight="1" spans="1:2">
      <c r="A7" s="242" t="s">
        <v>664</v>
      </c>
      <c r="B7" s="270">
        <v>92781</v>
      </c>
    </row>
    <row r="8" s="63" customFormat="1" ht="30" customHeight="1" spans="1:2">
      <c r="A8" s="248" t="s">
        <v>665</v>
      </c>
      <c r="B8" s="243">
        <v>44884</v>
      </c>
    </row>
    <row r="9" s="63" customFormat="1" ht="30" customHeight="1" spans="1:2">
      <c r="A9" s="248" t="s">
        <v>666</v>
      </c>
      <c r="B9" s="243">
        <v>3866</v>
      </c>
    </row>
    <row r="10" s="63" customFormat="1" ht="30" customHeight="1" spans="1:2">
      <c r="A10" s="271" t="s">
        <v>667</v>
      </c>
      <c r="B10" s="243">
        <v>2</v>
      </c>
    </row>
    <row r="11" s="63" customFormat="1" ht="30" customHeight="1" spans="1:2">
      <c r="A11" s="272" t="s">
        <v>668</v>
      </c>
      <c r="B11" s="273">
        <f>SUM(B3:B10)</f>
        <v>141546</v>
      </c>
    </row>
    <row r="12" s="63" customFormat="1" ht="30" customHeight="1" spans="1:2">
      <c r="A12" s="271" t="s">
        <v>669</v>
      </c>
      <c r="B12" s="243">
        <v>11480</v>
      </c>
    </row>
    <row r="13" ht="30" customHeight="1" spans="1:2">
      <c r="A13" s="274" t="s">
        <v>670</v>
      </c>
      <c r="B13" s="274">
        <v>153026</v>
      </c>
    </row>
  </sheetData>
  <mergeCells count="1">
    <mergeCell ref="A2:B2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Y47"/>
  <sheetViews>
    <sheetView topLeftCell="A28" workbookViewId="0">
      <selection activeCell="AA41" sqref="AA41"/>
    </sheetView>
  </sheetViews>
  <sheetFormatPr defaultColWidth="7" defaultRowHeight="15"/>
  <cols>
    <col min="1" max="1" width="14.375" style="66" customWidth="1"/>
    <col min="2" max="2" width="54.5" style="63" customWidth="1"/>
    <col min="3" max="3" width="13" style="170" customWidth="1"/>
    <col min="4" max="4" width="10.375" style="63" hidden="1" customWidth="1"/>
    <col min="5" max="5" width="9.625" style="68" hidden="1" customWidth="1"/>
    <col min="6" max="6" width="8.125" style="68" hidden="1" customWidth="1"/>
    <col min="7" max="7" width="9.625" style="69" hidden="1" customWidth="1"/>
    <col min="8" max="8" width="17.5" style="69" hidden="1" customWidth="1"/>
    <col min="9" max="9" width="12.5" style="70" hidden="1" customWidth="1"/>
    <col min="10" max="10" width="7" style="71" hidden="1" customWidth="1"/>
    <col min="11" max="12" width="7" style="68" hidden="1" customWidth="1"/>
    <col min="13" max="13" width="13.875" style="68" hidden="1" customWidth="1"/>
    <col min="14" max="14" width="7.875" style="68" hidden="1" customWidth="1"/>
    <col min="15" max="15" width="9.5" style="68" hidden="1" customWidth="1"/>
    <col min="16" max="16" width="6.875" style="68" hidden="1" customWidth="1"/>
    <col min="17" max="17" width="9" style="68" hidden="1" customWidth="1"/>
    <col min="18" max="18" width="5.875" style="68" hidden="1" customWidth="1"/>
    <col min="19" max="19" width="5.25" style="68" hidden="1" customWidth="1"/>
    <col min="20" max="20" width="6.5" style="68" hidden="1" customWidth="1"/>
    <col min="21" max="22" width="7" style="68" hidden="1" customWidth="1"/>
    <col min="23" max="23" width="10.625" style="68" hidden="1" customWidth="1"/>
    <col min="24" max="24" width="10.5" style="68" hidden="1" customWidth="1"/>
    <col min="25" max="25" width="7" style="68" hidden="1" customWidth="1"/>
    <col min="26" max="27" width="7" style="68"/>
    <col min="28" max="28" width="8.375" style="68"/>
    <col min="29" max="30" width="7" style="68"/>
    <col min="31" max="31" width="8.375" style="68"/>
    <col min="32" max="16384" width="7" style="68"/>
  </cols>
  <sheetData>
    <row r="1" ht="20.25" customHeight="1" spans="1:1">
      <c r="A1" s="2" t="s">
        <v>671</v>
      </c>
    </row>
    <row r="2" ht="33.75" customHeight="1" spans="1:9">
      <c r="A2" s="72" t="s">
        <v>672</v>
      </c>
      <c r="B2" s="73"/>
      <c r="C2" s="74"/>
      <c r="G2" s="68"/>
      <c r="H2" s="68"/>
      <c r="I2" s="68"/>
    </row>
    <row r="3" s="63" customFormat="1" ht="27.75" customHeight="1" spans="1:13">
      <c r="A3" s="66"/>
      <c r="C3" s="233" t="s">
        <v>61</v>
      </c>
      <c r="E3" s="63">
        <v>12.11</v>
      </c>
      <c r="G3" s="63">
        <v>12.22</v>
      </c>
      <c r="J3" s="67"/>
      <c r="M3" s="63">
        <v>1.2</v>
      </c>
    </row>
    <row r="4" s="231" customFormat="1" ht="34" customHeight="1" spans="1:15">
      <c r="A4" s="76" t="s">
        <v>673</v>
      </c>
      <c r="B4" s="234" t="s">
        <v>63</v>
      </c>
      <c r="C4" s="78" t="s">
        <v>661</v>
      </c>
      <c r="G4" s="235" t="s">
        <v>62</v>
      </c>
      <c r="H4" s="235" t="s">
        <v>674</v>
      </c>
      <c r="I4" s="235" t="s">
        <v>58</v>
      </c>
      <c r="J4" s="261"/>
      <c r="M4" s="235" t="s">
        <v>62</v>
      </c>
      <c r="N4" s="262" t="s">
        <v>674</v>
      </c>
      <c r="O4" s="235" t="s">
        <v>58</v>
      </c>
    </row>
    <row r="5" s="231" customFormat="1" ht="28" customHeight="1" spans="1:15">
      <c r="A5" s="236">
        <v>207</v>
      </c>
      <c r="B5" s="237" t="s">
        <v>662</v>
      </c>
      <c r="C5" s="238">
        <v>10</v>
      </c>
      <c r="G5" s="235"/>
      <c r="H5" s="235"/>
      <c r="I5" s="235"/>
      <c r="J5" s="261"/>
      <c r="M5" s="235"/>
      <c r="N5" s="262"/>
      <c r="O5" s="235"/>
    </row>
    <row r="6" s="231" customFormat="1" ht="28" customHeight="1" spans="1:15">
      <c r="A6" s="239">
        <v>20707</v>
      </c>
      <c r="B6" s="237" t="s">
        <v>675</v>
      </c>
      <c r="C6" s="240">
        <v>10</v>
      </c>
      <c r="G6" s="235"/>
      <c r="H6" s="235"/>
      <c r="I6" s="235"/>
      <c r="J6" s="261"/>
      <c r="M6" s="235"/>
      <c r="N6" s="262"/>
      <c r="O6" s="235"/>
    </row>
    <row r="7" s="231" customFormat="1" ht="28" customHeight="1" spans="1:15">
      <c r="A7" s="241">
        <v>2070799</v>
      </c>
      <c r="B7" s="242" t="s">
        <v>676</v>
      </c>
      <c r="C7" s="243">
        <v>10</v>
      </c>
      <c r="G7" s="235"/>
      <c r="H7" s="235"/>
      <c r="I7" s="235"/>
      <c r="J7" s="261"/>
      <c r="M7" s="235"/>
      <c r="N7" s="262"/>
      <c r="O7" s="235"/>
    </row>
    <row r="8" s="231" customFormat="1" ht="28" customHeight="1" spans="1:15">
      <c r="A8" s="236">
        <v>208</v>
      </c>
      <c r="B8" s="237" t="s">
        <v>663</v>
      </c>
      <c r="C8" s="240">
        <f>SUM(C10:C11)</f>
        <v>3</v>
      </c>
      <c r="G8" s="235"/>
      <c r="H8" s="235"/>
      <c r="I8" s="235"/>
      <c r="J8" s="261"/>
      <c r="M8" s="235"/>
      <c r="N8" s="262"/>
      <c r="O8" s="235"/>
    </row>
    <row r="9" s="231" customFormat="1" ht="28" customHeight="1" spans="1:15">
      <c r="A9" s="236">
        <v>20822</v>
      </c>
      <c r="B9" s="237" t="s">
        <v>677</v>
      </c>
      <c r="C9" s="240">
        <v>3</v>
      </c>
      <c r="G9" s="235"/>
      <c r="H9" s="235"/>
      <c r="I9" s="235"/>
      <c r="J9" s="261"/>
      <c r="M9" s="235"/>
      <c r="N9" s="262"/>
      <c r="O9" s="235"/>
    </row>
    <row r="10" s="231" customFormat="1" ht="28" customHeight="1" spans="1:15">
      <c r="A10" s="241">
        <v>2082201</v>
      </c>
      <c r="B10" s="242" t="s">
        <v>678</v>
      </c>
      <c r="C10" s="243">
        <v>1</v>
      </c>
      <c r="G10" s="235"/>
      <c r="H10" s="235"/>
      <c r="I10" s="235"/>
      <c r="J10" s="261"/>
      <c r="M10" s="235"/>
      <c r="N10" s="262"/>
      <c r="O10" s="235"/>
    </row>
    <row r="11" s="231" customFormat="1" ht="28" customHeight="1" spans="1:15">
      <c r="A11" s="241">
        <v>2082202</v>
      </c>
      <c r="B11" s="242" t="s">
        <v>679</v>
      </c>
      <c r="C11" s="243">
        <v>2</v>
      </c>
      <c r="G11" s="235"/>
      <c r="H11" s="235"/>
      <c r="I11" s="235"/>
      <c r="J11" s="261"/>
      <c r="M11" s="235"/>
      <c r="N11" s="262"/>
      <c r="O11" s="235"/>
    </row>
    <row r="12" s="231" customFormat="1" ht="28" customHeight="1" spans="1:15">
      <c r="A12" s="236">
        <v>212</v>
      </c>
      <c r="B12" s="237" t="s">
        <v>664</v>
      </c>
      <c r="C12" s="244">
        <f>C13+C22+C24+C25+C27</f>
        <v>92781</v>
      </c>
      <c r="G12" s="235"/>
      <c r="H12" s="235"/>
      <c r="I12" s="235"/>
      <c r="J12" s="261"/>
      <c r="M12" s="235"/>
      <c r="N12" s="262"/>
      <c r="O12" s="235"/>
    </row>
    <row r="13" s="231" customFormat="1" ht="28" customHeight="1" spans="1:15">
      <c r="A13" s="236">
        <v>21208</v>
      </c>
      <c r="B13" s="245" t="s">
        <v>680</v>
      </c>
      <c r="C13" s="240">
        <f>SUM(C14:C21)</f>
        <v>86719</v>
      </c>
      <c r="G13" s="235"/>
      <c r="H13" s="235"/>
      <c r="I13" s="235"/>
      <c r="J13" s="261"/>
      <c r="M13" s="235"/>
      <c r="N13" s="262"/>
      <c r="O13" s="235"/>
    </row>
    <row r="14" s="231" customFormat="1" ht="28" customHeight="1" spans="1:15">
      <c r="A14" s="246">
        <v>2120801</v>
      </c>
      <c r="B14" s="247" t="s">
        <v>681</v>
      </c>
      <c r="C14" s="243">
        <f>8000+1150+2000</f>
        <v>11150</v>
      </c>
      <c r="G14" s="235"/>
      <c r="H14" s="235"/>
      <c r="I14" s="235"/>
      <c r="J14" s="261"/>
      <c r="M14" s="235"/>
      <c r="N14" s="262"/>
      <c r="O14" s="235"/>
    </row>
    <row r="15" s="231" customFormat="1" ht="28" customHeight="1" spans="1:15">
      <c r="A15" s="246">
        <v>2120802</v>
      </c>
      <c r="B15" s="248" t="s">
        <v>682</v>
      </c>
      <c r="C15" s="243">
        <f>13354-879</f>
        <v>12475</v>
      </c>
      <c r="G15" s="235"/>
      <c r="H15" s="235"/>
      <c r="I15" s="235"/>
      <c r="J15" s="261"/>
      <c r="M15" s="235"/>
      <c r="N15" s="262"/>
      <c r="O15" s="235"/>
    </row>
    <row r="16" s="231" customFormat="1" ht="28" customHeight="1" spans="1:15">
      <c r="A16" s="246">
        <v>2120804</v>
      </c>
      <c r="B16" s="248" t="s">
        <v>683</v>
      </c>
      <c r="C16" s="243">
        <v>302</v>
      </c>
      <c r="G16" s="235"/>
      <c r="H16" s="235"/>
      <c r="I16" s="235"/>
      <c r="J16" s="261"/>
      <c r="M16" s="235"/>
      <c r="N16" s="262"/>
      <c r="O16" s="235"/>
    </row>
    <row r="17" s="231" customFormat="1" ht="28" customHeight="1" spans="1:15">
      <c r="A17" s="246">
        <v>2120805</v>
      </c>
      <c r="B17" s="248" t="s">
        <v>684</v>
      </c>
      <c r="C17" s="243">
        <v>2000</v>
      </c>
      <c r="G17" s="235"/>
      <c r="H17" s="235"/>
      <c r="I17" s="235"/>
      <c r="J17" s="261"/>
      <c r="M17" s="235"/>
      <c r="N17" s="262"/>
      <c r="O17" s="235"/>
    </row>
    <row r="18" s="231" customFormat="1" ht="28" customHeight="1" spans="1:15">
      <c r="A18" s="246">
        <v>2120806</v>
      </c>
      <c r="B18" s="248" t="s">
        <v>685</v>
      </c>
      <c r="C18" s="243">
        <v>1300</v>
      </c>
      <c r="G18" s="235"/>
      <c r="H18" s="235"/>
      <c r="I18" s="235"/>
      <c r="J18" s="261"/>
      <c r="M18" s="235"/>
      <c r="N18" s="262"/>
      <c r="O18" s="235"/>
    </row>
    <row r="19" s="231" customFormat="1" ht="28" customHeight="1" spans="1:15">
      <c r="A19" s="246">
        <v>2120814</v>
      </c>
      <c r="B19" s="248" t="s">
        <v>686</v>
      </c>
      <c r="C19" s="243">
        <v>395</v>
      </c>
      <c r="G19" s="235"/>
      <c r="H19" s="235"/>
      <c r="I19" s="235"/>
      <c r="J19" s="261"/>
      <c r="M19" s="235"/>
      <c r="N19" s="262"/>
      <c r="O19" s="235"/>
    </row>
    <row r="20" s="231" customFormat="1" ht="28" customHeight="1" spans="1:15">
      <c r="A20" s="246">
        <v>2120816</v>
      </c>
      <c r="B20" s="248" t="s">
        <v>687</v>
      </c>
      <c r="C20" s="243">
        <f>201+29</f>
        <v>230</v>
      </c>
      <c r="G20" s="235"/>
      <c r="H20" s="235"/>
      <c r="I20" s="235"/>
      <c r="J20" s="261"/>
      <c r="M20" s="235"/>
      <c r="N20" s="262"/>
      <c r="O20" s="235"/>
    </row>
    <row r="21" s="231" customFormat="1" ht="28" customHeight="1" spans="1:15">
      <c r="A21" s="246">
        <v>2120899</v>
      </c>
      <c r="B21" s="248" t="s">
        <v>688</v>
      </c>
      <c r="C21" s="243">
        <v>58867</v>
      </c>
      <c r="G21" s="235"/>
      <c r="H21" s="235"/>
      <c r="I21" s="235"/>
      <c r="J21" s="261"/>
      <c r="M21" s="235"/>
      <c r="N21" s="262"/>
      <c r="O21" s="235"/>
    </row>
    <row r="22" s="231" customFormat="1" ht="28" customHeight="1" spans="1:15">
      <c r="A22" s="236">
        <v>21210</v>
      </c>
      <c r="B22" s="245" t="s">
        <v>689</v>
      </c>
      <c r="C22" s="240">
        <f>SUM(C23:C23)</f>
        <v>4416</v>
      </c>
      <c r="G22" s="235"/>
      <c r="H22" s="235"/>
      <c r="I22" s="235"/>
      <c r="J22" s="261"/>
      <c r="M22" s="235"/>
      <c r="N22" s="262"/>
      <c r="O22" s="235"/>
    </row>
    <row r="23" s="231" customFormat="1" ht="28" customHeight="1" spans="1:15">
      <c r="A23" s="246">
        <v>2121002</v>
      </c>
      <c r="B23" s="242" t="s">
        <v>682</v>
      </c>
      <c r="C23" s="243">
        <v>4416</v>
      </c>
      <c r="G23" s="235"/>
      <c r="H23" s="235"/>
      <c r="I23" s="235"/>
      <c r="J23" s="261"/>
      <c r="M23" s="235"/>
      <c r="N23" s="262"/>
      <c r="O23" s="235"/>
    </row>
    <row r="24" s="231" customFormat="1" ht="28" customHeight="1" spans="1:15">
      <c r="A24" s="236">
        <v>21211</v>
      </c>
      <c r="B24" s="249" t="s">
        <v>690</v>
      </c>
      <c r="C24" s="240">
        <v>296</v>
      </c>
      <c r="G24" s="235"/>
      <c r="H24" s="235"/>
      <c r="I24" s="235"/>
      <c r="J24" s="261"/>
      <c r="M24" s="235"/>
      <c r="N24" s="262"/>
      <c r="O24" s="235"/>
    </row>
    <row r="25" s="231" customFormat="1" ht="28" customHeight="1" spans="1:15">
      <c r="A25" s="236">
        <v>21213</v>
      </c>
      <c r="B25" s="249" t="s">
        <v>691</v>
      </c>
      <c r="C25" s="240">
        <f>C26</f>
        <v>1200</v>
      </c>
      <c r="G25" s="235"/>
      <c r="H25" s="235"/>
      <c r="I25" s="235"/>
      <c r="J25" s="261"/>
      <c r="M25" s="235"/>
      <c r="N25" s="262"/>
      <c r="O25" s="235"/>
    </row>
    <row r="26" s="231" customFormat="1" ht="28" customHeight="1" spans="1:15">
      <c r="A26" s="246">
        <v>2121399</v>
      </c>
      <c r="B26" s="242" t="s">
        <v>692</v>
      </c>
      <c r="C26" s="243">
        <v>1200</v>
      </c>
      <c r="G26" s="235"/>
      <c r="H26" s="235"/>
      <c r="I26" s="235"/>
      <c r="J26" s="261"/>
      <c r="M26" s="235"/>
      <c r="N26" s="262"/>
      <c r="O26" s="235"/>
    </row>
    <row r="27" s="231" customFormat="1" ht="28" customHeight="1" spans="1:15">
      <c r="A27" s="236">
        <v>21214</v>
      </c>
      <c r="B27" s="249" t="s">
        <v>693</v>
      </c>
      <c r="C27" s="240">
        <f>C28</f>
        <v>150</v>
      </c>
      <c r="G27" s="235"/>
      <c r="H27" s="235"/>
      <c r="I27" s="235"/>
      <c r="J27" s="261"/>
      <c r="M27" s="235"/>
      <c r="N27" s="262"/>
      <c r="O27" s="235"/>
    </row>
    <row r="28" s="231" customFormat="1" ht="28" customHeight="1" spans="1:15">
      <c r="A28" s="246">
        <v>2121401</v>
      </c>
      <c r="B28" s="248" t="s">
        <v>694</v>
      </c>
      <c r="C28" s="243">
        <v>150</v>
      </c>
      <c r="G28" s="235"/>
      <c r="H28" s="235"/>
      <c r="I28" s="235"/>
      <c r="J28" s="261"/>
      <c r="M28" s="235"/>
      <c r="N28" s="262"/>
      <c r="O28" s="235"/>
    </row>
    <row r="29" s="231" customFormat="1" ht="28" customHeight="1" spans="1:15">
      <c r="A29" s="236">
        <v>229</v>
      </c>
      <c r="B29" s="249" t="s">
        <v>665</v>
      </c>
      <c r="C29" s="240">
        <f>C30+C32</f>
        <v>44884</v>
      </c>
      <c r="G29" s="235"/>
      <c r="H29" s="235"/>
      <c r="I29" s="235"/>
      <c r="J29" s="261"/>
      <c r="M29" s="235"/>
      <c r="N29" s="262"/>
      <c r="O29" s="235"/>
    </row>
    <row r="30" s="231" customFormat="1" ht="28" customHeight="1" spans="1:15">
      <c r="A30" s="236">
        <v>22904</v>
      </c>
      <c r="B30" s="249" t="s">
        <v>695</v>
      </c>
      <c r="C30" s="250">
        <v>43900</v>
      </c>
      <c r="G30" s="235"/>
      <c r="H30" s="235"/>
      <c r="I30" s="235"/>
      <c r="J30" s="261"/>
      <c r="M30" s="235"/>
      <c r="N30" s="262"/>
      <c r="O30" s="235"/>
    </row>
    <row r="31" s="231" customFormat="1" ht="28" customHeight="1" spans="1:15">
      <c r="A31" s="246">
        <v>2290402</v>
      </c>
      <c r="B31" s="248" t="s">
        <v>696</v>
      </c>
      <c r="C31" s="251">
        <v>43900</v>
      </c>
      <c r="G31" s="235"/>
      <c r="H31" s="235"/>
      <c r="I31" s="235"/>
      <c r="J31" s="261"/>
      <c r="M31" s="235"/>
      <c r="N31" s="262"/>
      <c r="O31" s="235"/>
    </row>
    <row r="32" s="231" customFormat="1" ht="28" customHeight="1" spans="1:15">
      <c r="A32" s="236">
        <v>22960</v>
      </c>
      <c r="B32" s="249" t="s">
        <v>697</v>
      </c>
      <c r="C32" s="250">
        <f>SUM(C33:C36)</f>
        <v>984</v>
      </c>
      <c r="G32" s="235"/>
      <c r="H32" s="235"/>
      <c r="I32" s="235"/>
      <c r="J32" s="261"/>
      <c r="M32" s="235"/>
      <c r="N32" s="262"/>
      <c r="O32" s="235"/>
    </row>
    <row r="33" s="231" customFormat="1" ht="28" customHeight="1" spans="1:15">
      <c r="A33" s="246">
        <v>2296002</v>
      </c>
      <c r="B33" s="248" t="s">
        <v>698</v>
      </c>
      <c r="C33" s="251">
        <v>806</v>
      </c>
      <c r="G33" s="235"/>
      <c r="H33" s="235"/>
      <c r="I33" s="235"/>
      <c r="J33" s="261"/>
      <c r="M33" s="235"/>
      <c r="N33" s="262"/>
      <c r="O33" s="235"/>
    </row>
    <row r="34" s="231" customFormat="1" ht="28" customHeight="1" spans="1:15">
      <c r="A34" s="246">
        <v>2296003</v>
      </c>
      <c r="B34" s="248" t="s">
        <v>699</v>
      </c>
      <c r="C34" s="251">
        <v>117</v>
      </c>
      <c r="G34" s="235"/>
      <c r="H34" s="235"/>
      <c r="I34" s="235"/>
      <c r="J34" s="261"/>
      <c r="M34" s="235"/>
      <c r="N34" s="262"/>
      <c r="O34" s="235"/>
    </row>
    <row r="35" s="231" customFormat="1" ht="28" customHeight="1" spans="1:15">
      <c r="A35" s="246">
        <v>2296006</v>
      </c>
      <c r="B35" s="248" t="s">
        <v>700</v>
      </c>
      <c r="C35" s="251">
        <v>52</v>
      </c>
      <c r="G35" s="235"/>
      <c r="H35" s="235"/>
      <c r="I35" s="235"/>
      <c r="J35" s="261"/>
      <c r="M35" s="235"/>
      <c r="N35" s="262"/>
      <c r="O35" s="235"/>
    </row>
    <row r="36" s="231" customFormat="1" ht="28" customHeight="1" spans="1:15">
      <c r="A36" s="246">
        <v>2296013</v>
      </c>
      <c r="B36" s="242" t="s">
        <v>701</v>
      </c>
      <c r="C36" s="251">
        <v>9</v>
      </c>
      <c r="G36" s="235"/>
      <c r="H36" s="235"/>
      <c r="I36" s="235"/>
      <c r="J36" s="261"/>
      <c r="M36" s="235"/>
      <c r="N36" s="262"/>
      <c r="O36" s="235"/>
    </row>
    <row r="37" s="232" customFormat="1" ht="28" customHeight="1" spans="1:25">
      <c r="A37" s="236">
        <v>232</v>
      </c>
      <c r="B37" s="249" t="s">
        <v>702</v>
      </c>
      <c r="C37" s="250">
        <f>SUM(C39:C40)</f>
        <v>3866</v>
      </c>
      <c r="D37" s="252"/>
      <c r="E37" s="252">
        <v>135.6</v>
      </c>
      <c r="G37" s="253" t="s">
        <v>703</v>
      </c>
      <c r="H37" s="253" t="s">
        <v>704</v>
      </c>
      <c r="I37" s="263">
        <v>135.6</v>
      </c>
      <c r="J37" s="264">
        <f>G37-A37</f>
        <v>2009967</v>
      </c>
      <c r="K37" s="255">
        <f>I37-C37</f>
        <v>-3730.4</v>
      </c>
      <c r="L37" s="255"/>
      <c r="M37" s="253" t="s">
        <v>703</v>
      </c>
      <c r="N37" s="253" t="s">
        <v>704</v>
      </c>
      <c r="O37" s="263">
        <v>135.6</v>
      </c>
      <c r="P37" s="264">
        <f>M37-A37</f>
        <v>2009967</v>
      </c>
      <c r="Q37" s="255">
        <f>O37-C37</f>
        <v>-3730.4</v>
      </c>
      <c r="U37" s="108" t="s">
        <v>703</v>
      </c>
      <c r="V37" s="108" t="s">
        <v>704</v>
      </c>
      <c r="W37" s="109">
        <v>135.6</v>
      </c>
      <c r="X37" s="232">
        <f>C37-W37</f>
        <v>3730.4</v>
      </c>
      <c r="Y37" s="232">
        <f>U37-A37</f>
        <v>2009967</v>
      </c>
    </row>
    <row r="38" s="232" customFormat="1" ht="28" customHeight="1" spans="1:23">
      <c r="A38" s="236">
        <v>23204</v>
      </c>
      <c r="B38" s="249" t="s">
        <v>705</v>
      </c>
      <c r="C38" s="250">
        <v>3866</v>
      </c>
      <c r="D38" s="252"/>
      <c r="E38" s="252"/>
      <c r="G38" s="253"/>
      <c r="H38" s="253"/>
      <c r="I38" s="263"/>
      <c r="J38" s="264"/>
      <c r="K38" s="255"/>
      <c r="L38" s="255"/>
      <c r="M38" s="253"/>
      <c r="N38" s="253"/>
      <c r="O38" s="263"/>
      <c r="P38" s="264"/>
      <c r="Q38" s="255"/>
      <c r="U38" s="108"/>
      <c r="V38" s="108"/>
      <c r="W38" s="109"/>
    </row>
    <row r="39" s="232" customFormat="1" ht="28" customHeight="1" spans="1:25">
      <c r="A39" s="246">
        <v>2320411</v>
      </c>
      <c r="B39" s="254" t="s">
        <v>706</v>
      </c>
      <c r="C39" s="251">
        <v>575</v>
      </c>
      <c r="D39" s="255">
        <v>105429</v>
      </c>
      <c r="E39" s="256">
        <v>595734.14</v>
      </c>
      <c r="F39" s="232">
        <f>104401+13602</f>
        <v>118003</v>
      </c>
      <c r="G39" s="253" t="s">
        <v>621</v>
      </c>
      <c r="H39" s="253" t="s">
        <v>707</v>
      </c>
      <c r="I39" s="263">
        <v>596221.15</v>
      </c>
      <c r="J39" s="264">
        <f>G39-A39</f>
        <v>-2320210</v>
      </c>
      <c r="K39" s="255">
        <f>I39-C39</f>
        <v>595646.15</v>
      </c>
      <c r="L39" s="255">
        <v>75943</v>
      </c>
      <c r="M39" s="253" t="s">
        <v>621</v>
      </c>
      <c r="N39" s="253" t="s">
        <v>707</v>
      </c>
      <c r="O39" s="263">
        <v>643048.95</v>
      </c>
      <c r="P39" s="264">
        <f>M39-A39</f>
        <v>-2320210</v>
      </c>
      <c r="Q39" s="255">
        <f>O39-C39</f>
        <v>642473.95</v>
      </c>
      <c r="S39" s="232">
        <v>717759</v>
      </c>
      <c r="U39" s="108" t="s">
        <v>621</v>
      </c>
      <c r="V39" s="108" t="s">
        <v>707</v>
      </c>
      <c r="W39" s="109">
        <v>659380.53</v>
      </c>
      <c r="X39" s="232">
        <f>C39-W39</f>
        <v>-658805.53</v>
      </c>
      <c r="Y39" s="232">
        <f>U39-A39</f>
        <v>-2320210</v>
      </c>
    </row>
    <row r="40" s="232" customFormat="1" ht="28" customHeight="1" spans="1:25">
      <c r="A40" s="246">
        <v>2320498</v>
      </c>
      <c r="B40" s="248" t="s">
        <v>708</v>
      </c>
      <c r="C40" s="251">
        <v>3291</v>
      </c>
      <c r="D40" s="255"/>
      <c r="E40" s="255">
        <v>7616.62</v>
      </c>
      <c r="G40" s="253" t="s">
        <v>709</v>
      </c>
      <c r="H40" s="253" t="s">
        <v>710</v>
      </c>
      <c r="I40" s="263">
        <v>7616.62</v>
      </c>
      <c r="J40" s="264">
        <f>G40-A40</f>
        <v>-2300397</v>
      </c>
      <c r="K40" s="255">
        <f>I40-C40</f>
        <v>4325.62</v>
      </c>
      <c r="L40" s="255"/>
      <c r="M40" s="253" t="s">
        <v>709</v>
      </c>
      <c r="N40" s="253" t="s">
        <v>710</v>
      </c>
      <c r="O40" s="263">
        <v>7749.58</v>
      </c>
      <c r="P40" s="264">
        <f>M40-A40</f>
        <v>-2300397</v>
      </c>
      <c r="Q40" s="255">
        <f>O40-C40</f>
        <v>4458.58</v>
      </c>
      <c r="U40" s="108" t="s">
        <v>709</v>
      </c>
      <c r="V40" s="108" t="s">
        <v>710</v>
      </c>
      <c r="W40" s="109">
        <v>8475.47</v>
      </c>
      <c r="X40" s="232">
        <f>C40-W40</f>
        <v>-5184.47</v>
      </c>
      <c r="Y40" s="232">
        <f>U40-A40</f>
        <v>-2300397</v>
      </c>
    </row>
    <row r="41" s="232" customFormat="1" ht="28" customHeight="1" spans="1:25">
      <c r="A41" s="236">
        <v>233</v>
      </c>
      <c r="B41" s="257" t="s">
        <v>711</v>
      </c>
      <c r="C41" s="250">
        <f>SUM(C43:C44)</f>
        <v>2</v>
      </c>
      <c r="D41" s="255"/>
      <c r="E41" s="255">
        <v>3922.87</v>
      </c>
      <c r="G41" s="253" t="s">
        <v>712</v>
      </c>
      <c r="H41" s="253" t="s">
        <v>713</v>
      </c>
      <c r="I41" s="263">
        <v>3922.87</v>
      </c>
      <c r="J41" s="264">
        <f>G41-A41</f>
        <v>2009868</v>
      </c>
      <c r="K41" s="255">
        <f>I41-C41</f>
        <v>3920.87</v>
      </c>
      <c r="L41" s="255">
        <v>750</v>
      </c>
      <c r="M41" s="253" t="s">
        <v>712</v>
      </c>
      <c r="N41" s="253" t="s">
        <v>713</v>
      </c>
      <c r="O41" s="263">
        <v>4041.81</v>
      </c>
      <c r="P41" s="264">
        <f>M41-A41</f>
        <v>2009868</v>
      </c>
      <c r="Q41" s="255">
        <f>O41-C41</f>
        <v>4039.81</v>
      </c>
      <c r="U41" s="108" t="s">
        <v>712</v>
      </c>
      <c r="V41" s="108" t="s">
        <v>713</v>
      </c>
      <c r="W41" s="109">
        <v>4680.94</v>
      </c>
      <c r="X41" s="232">
        <f>C41-W41</f>
        <v>-4678.94</v>
      </c>
      <c r="Y41" s="232">
        <f>U41-A41</f>
        <v>2009868</v>
      </c>
    </row>
    <row r="42" s="232" customFormat="1" ht="28" customHeight="1" spans="1:23">
      <c r="A42" s="236">
        <v>23304</v>
      </c>
      <c r="B42" s="249" t="s">
        <v>705</v>
      </c>
      <c r="C42" s="250">
        <v>2</v>
      </c>
      <c r="D42" s="255"/>
      <c r="E42" s="255"/>
      <c r="G42" s="253"/>
      <c r="H42" s="253"/>
      <c r="I42" s="263"/>
      <c r="J42" s="264"/>
      <c r="K42" s="255"/>
      <c r="L42" s="255"/>
      <c r="M42" s="253"/>
      <c r="N42" s="253"/>
      <c r="O42" s="263"/>
      <c r="P42" s="264"/>
      <c r="Q42" s="255"/>
      <c r="U42" s="108"/>
      <c r="V42" s="108"/>
      <c r="W42" s="109"/>
    </row>
    <row r="43" s="225" customFormat="1" ht="28" customHeight="1" spans="1:25">
      <c r="A43" s="246">
        <v>2330411</v>
      </c>
      <c r="B43" s="254" t="s">
        <v>714</v>
      </c>
      <c r="C43" s="251">
        <v>1</v>
      </c>
      <c r="D43" s="232"/>
      <c r="G43" s="258"/>
      <c r="H43" s="258"/>
      <c r="I43" s="265"/>
      <c r="J43" s="266"/>
      <c r="Q43" s="267"/>
      <c r="U43" s="115" t="s">
        <v>67</v>
      </c>
      <c r="V43" s="115" t="s">
        <v>625</v>
      </c>
      <c r="W43" s="116">
        <v>19998</v>
      </c>
      <c r="X43" s="225">
        <f>C43-W43</f>
        <v>-19997</v>
      </c>
      <c r="Y43" s="225">
        <f>U43-A43</f>
        <v>-2307208</v>
      </c>
    </row>
    <row r="44" s="225" customFormat="1" ht="28" customHeight="1" spans="1:17">
      <c r="A44" s="246">
        <v>2330498</v>
      </c>
      <c r="B44" s="248" t="s">
        <v>715</v>
      </c>
      <c r="C44" s="251">
        <v>1</v>
      </c>
      <c r="D44" s="232"/>
      <c r="G44" s="258"/>
      <c r="H44" s="258"/>
      <c r="I44" s="265"/>
      <c r="J44" s="266"/>
      <c r="Q44" s="267"/>
    </row>
    <row r="45" s="225" customFormat="1" ht="28" customHeight="1" spans="1:17">
      <c r="A45" s="259" t="s">
        <v>523</v>
      </c>
      <c r="B45" s="260"/>
      <c r="C45" s="250">
        <f>C5+C8+C12+C29+C37+C41</f>
        <v>141546</v>
      </c>
      <c r="D45" s="232"/>
      <c r="G45" s="258"/>
      <c r="H45" s="258"/>
      <c r="I45" s="265"/>
      <c r="J45" s="266"/>
      <c r="Q45" s="267"/>
    </row>
    <row r="46" ht="30" customHeight="1"/>
    <row r="47" ht="30" customHeight="1"/>
  </sheetData>
  <mergeCells count="2">
    <mergeCell ref="A2:C2"/>
    <mergeCell ref="A45:B45"/>
  </mergeCells>
  <printOptions horizontalCentered="1"/>
  <pageMargins left="0.748031496062992" right="0.748031496062992" top="0.984251968503937" bottom="0.984251968503937" header="0.511811023622047" footer="0.511811023622047"/>
  <pageSetup paperSize="9" scale="95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B23"/>
  <sheetViews>
    <sheetView workbookViewId="0">
      <selection activeCell="J9" sqref="J9"/>
    </sheetView>
  </sheetViews>
  <sheetFormatPr defaultColWidth="7" defaultRowHeight="15" outlineLevelCol="1"/>
  <cols>
    <col min="1" max="1" width="37" style="224" customWidth="1"/>
    <col min="2" max="2" width="40.75" style="224" customWidth="1"/>
    <col min="3" max="16384" width="7" style="225"/>
  </cols>
  <sheetData>
    <row r="1" ht="21.75" customHeight="1" spans="1:2">
      <c r="A1" s="2" t="s">
        <v>716</v>
      </c>
      <c r="B1" s="226"/>
    </row>
    <row r="2" ht="51.75" customHeight="1" spans="1:2">
      <c r="A2" s="163" t="s">
        <v>717</v>
      </c>
      <c r="B2" s="73"/>
    </row>
    <row r="3" ht="38.25" customHeight="1" spans="2:2">
      <c r="B3" s="150" t="s">
        <v>576</v>
      </c>
    </row>
    <row r="4" s="223" customFormat="1" ht="66" customHeight="1" spans="1:2">
      <c r="A4" s="164" t="s">
        <v>577</v>
      </c>
      <c r="B4" s="164" t="s">
        <v>4</v>
      </c>
    </row>
    <row r="5" ht="66" customHeight="1" spans="1:2">
      <c r="A5" s="165" t="s">
        <v>584</v>
      </c>
      <c r="B5" s="227" t="s">
        <v>718</v>
      </c>
    </row>
    <row r="6" ht="66" customHeight="1" spans="1:2">
      <c r="A6" s="166" t="s">
        <v>719</v>
      </c>
      <c r="B6" s="228"/>
    </row>
    <row r="7" s="223" customFormat="1" ht="66" customHeight="1" spans="1:2">
      <c r="A7" s="76" t="s">
        <v>720</v>
      </c>
      <c r="B7" s="229" t="s">
        <v>718</v>
      </c>
    </row>
    <row r="8" ht="19.5" customHeight="1" spans="1:1">
      <c r="A8" s="230" t="s">
        <v>586</v>
      </c>
    </row>
    <row r="9" ht="19.5" customHeight="1"/>
    <row r="10" ht="19.5" customHeight="1"/>
    <row r="11" ht="19.5" customHeight="1"/>
    <row r="12" ht="19.5" customHeight="1" spans="1:2">
      <c r="A12" s="225"/>
      <c r="B12" s="225"/>
    </row>
    <row r="13" ht="19.5" customHeight="1" spans="1:2">
      <c r="A13" s="225"/>
      <c r="B13" s="225"/>
    </row>
    <row r="14" ht="19.5" customHeight="1" spans="1:2">
      <c r="A14" s="225"/>
      <c r="B14" s="225"/>
    </row>
    <row r="15" ht="19.5" customHeight="1" spans="1:2">
      <c r="A15" s="225"/>
      <c r="B15" s="225"/>
    </row>
    <row r="16" ht="19.5" customHeight="1" spans="1:2">
      <c r="A16" s="225"/>
      <c r="B16" s="225"/>
    </row>
    <row r="17" ht="19.5" customHeight="1" spans="1:2">
      <c r="A17" s="225"/>
      <c r="B17" s="225"/>
    </row>
    <row r="18" ht="19.5" customHeight="1" spans="1:2">
      <c r="A18" s="225"/>
      <c r="B18" s="225"/>
    </row>
    <row r="19" ht="19.5" customHeight="1" spans="1:2">
      <c r="A19" s="225"/>
      <c r="B19" s="225"/>
    </row>
    <row r="20" ht="19.5" customHeight="1" spans="1:2">
      <c r="A20" s="225"/>
      <c r="B20" s="225"/>
    </row>
    <row r="21" ht="19.5" customHeight="1" spans="1:2">
      <c r="A21" s="225"/>
      <c r="B21" s="225"/>
    </row>
    <row r="22" ht="19.5" customHeight="1" spans="1:2">
      <c r="A22" s="225"/>
      <c r="B22" s="225"/>
    </row>
    <row r="23" ht="19.5" customHeight="1" spans="1:2">
      <c r="A23" s="225"/>
      <c r="B23" s="225"/>
    </row>
  </sheetData>
  <mergeCells count="1">
    <mergeCell ref="A2:B2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E18"/>
  <sheetViews>
    <sheetView topLeftCell="A4" workbookViewId="0">
      <selection activeCell="O10" sqref="O10"/>
    </sheetView>
  </sheetViews>
  <sheetFormatPr defaultColWidth="7.875" defaultRowHeight="15.75" outlineLevelCol="4"/>
  <cols>
    <col min="1" max="1" width="64.375" style="144" customWidth="1"/>
    <col min="2" max="2" width="21.25" style="144" customWidth="1"/>
    <col min="3" max="3" width="8" style="144" customWidth="1"/>
    <col min="4" max="4" width="7.875" style="144" customWidth="1"/>
    <col min="5" max="5" width="8.5" style="144" hidden="1" customWidth="1"/>
    <col min="6" max="6" width="7.875" style="144" hidden="1" customWidth="1"/>
    <col min="7" max="254" width="7.875" style="144"/>
    <col min="255" max="255" width="35.75" style="144" customWidth="1"/>
    <col min="256" max="256" width="7.875" style="144" hidden="1" customWidth="1"/>
    <col min="257" max="258" width="12" style="144" customWidth="1"/>
    <col min="259" max="259" width="8" style="144" customWidth="1"/>
    <col min="260" max="260" width="7.875" style="144" customWidth="1"/>
    <col min="261" max="262" width="7.875" style="144" hidden="1" customWidth="1"/>
    <col min="263" max="510" width="7.875" style="144"/>
    <col min="511" max="511" width="35.75" style="144" customWidth="1"/>
    <col min="512" max="512" width="7.875" style="144" hidden="1" customWidth="1"/>
    <col min="513" max="514" width="12" style="144" customWidth="1"/>
    <col min="515" max="515" width="8" style="144" customWidth="1"/>
    <col min="516" max="516" width="7.875" style="144" customWidth="1"/>
    <col min="517" max="518" width="7.875" style="144" hidden="1" customWidth="1"/>
    <col min="519" max="766" width="7.875" style="144"/>
    <col min="767" max="767" width="35.75" style="144" customWidth="1"/>
    <col min="768" max="768" width="7.875" style="144" hidden="1" customWidth="1"/>
    <col min="769" max="770" width="12" style="144" customWidth="1"/>
    <col min="771" max="771" width="8" style="144" customWidth="1"/>
    <col min="772" max="772" width="7.875" style="144" customWidth="1"/>
    <col min="773" max="774" width="7.875" style="144" hidden="1" customWidth="1"/>
    <col min="775" max="1022" width="7.875" style="144"/>
    <col min="1023" max="1023" width="35.75" style="144" customWidth="1"/>
    <col min="1024" max="1024" width="7.875" style="144" hidden="1" customWidth="1"/>
    <col min="1025" max="1026" width="12" style="144" customWidth="1"/>
    <col min="1027" max="1027" width="8" style="144" customWidth="1"/>
    <col min="1028" max="1028" width="7.875" style="144" customWidth="1"/>
    <col min="1029" max="1030" width="7.875" style="144" hidden="1" customWidth="1"/>
    <col min="1031" max="1278" width="7.875" style="144"/>
    <col min="1279" max="1279" width="35.75" style="144" customWidth="1"/>
    <col min="1280" max="1280" width="7.875" style="144" hidden="1" customWidth="1"/>
    <col min="1281" max="1282" width="12" style="144" customWidth="1"/>
    <col min="1283" max="1283" width="8" style="144" customWidth="1"/>
    <col min="1284" max="1284" width="7.875" style="144" customWidth="1"/>
    <col min="1285" max="1286" width="7.875" style="144" hidden="1" customWidth="1"/>
    <col min="1287" max="1534" width="7.875" style="144"/>
    <col min="1535" max="1535" width="35.75" style="144" customWidth="1"/>
    <col min="1536" max="1536" width="7.875" style="144" hidden="1" customWidth="1"/>
    <col min="1537" max="1538" width="12" style="144" customWidth="1"/>
    <col min="1539" max="1539" width="8" style="144" customWidth="1"/>
    <col min="1540" max="1540" width="7.875" style="144" customWidth="1"/>
    <col min="1541" max="1542" width="7.875" style="144" hidden="1" customWidth="1"/>
    <col min="1543" max="1790" width="7.875" style="144"/>
    <col min="1791" max="1791" width="35.75" style="144" customWidth="1"/>
    <col min="1792" max="1792" width="7.875" style="144" hidden="1" customWidth="1"/>
    <col min="1793" max="1794" width="12" style="144" customWidth="1"/>
    <col min="1795" max="1795" width="8" style="144" customWidth="1"/>
    <col min="1796" max="1796" width="7.875" style="144" customWidth="1"/>
    <col min="1797" max="1798" width="7.875" style="144" hidden="1" customWidth="1"/>
    <col min="1799" max="2046" width="7.875" style="144"/>
    <col min="2047" max="2047" width="35.75" style="144" customWidth="1"/>
    <col min="2048" max="2048" width="7.875" style="144" hidden="1" customWidth="1"/>
    <col min="2049" max="2050" width="12" style="144" customWidth="1"/>
    <col min="2051" max="2051" width="8" style="144" customWidth="1"/>
    <col min="2052" max="2052" width="7.875" style="144" customWidth="1"/>
    <col min="2053" max="2054" width="7.875" style="144" hidden="1" customWidth="1"/>
    <col min="2055" max="2302" width="7.875" style="144"/>
    <col min="2303" max="2303" width="35.75" style="144" customWidth="1"/>
    <col min="2304" max="2304" width="7.875" style="144" hidden="1" customWidth="1"/>
    <col min="2305" max="2306" width="12" style="144" customWidth="1"/>
    <col min="2307" max="2307" width="8" style="144" customWidth="1"/>
    <col min="2308" max="2308" width="7.875" style="144" customWidth="1"/>
    <col min="2309" max="2310" width="7.875" style="144" hidden="1" customWidth="1"/>
    <col min="2311" max="2558" width="7.875" style="144"/>
    <col min="2559" max="2559" width="35.75" style="144" customWidth="1"/>
    <col min="2560" max="2560" width="7.875" style="144" hidden="1" customWidth="1"/>
    <col min="2561" max="2562" width="12" style="144" customWidth="1"/>
    <col min="2563" max="2563" width="8" style="144" customWidth="1"/>
    <col min="2564" max="2564" width="7.875" style="144" customWidth="1"/>
    <col min="2565" max="2566" width="7.875" style="144" hidden="1" customWidth="1"/>
    <col min="2567" max="2814" width="7.875" style="144"/>
    <col min="2815" max="2815" width="35.75" style="144" customWidth="1"/>
    <col min="2816" max="2816" width="7.875" style="144" hidden="1" customWidth="1"/>
    <col min="2817" max="2818" width="12" style="144" customWidth="1"/>
    <col min="2819" max="2819" width="8" style="144" customWidth="1"/>
    <col min="2820" max="2820" width="7.875" style="144" customWidth="1"/>
    <col min="2821" max="2822" width="7.875" style="144" hidden="1" customWidth="1"/>
    <col min="2823" max="3070" width="7.875" style="144"/>
    <col min="3071" max="3071" width="35.75" style="144" customWidth="1"/>
    <col min="3072" max="3072" width="7.875" style="144" hidden="1" customWidth="1"/>
    <col min="3073" max="3074" width="12" style="144" customWidth="1"/>
    <col min="3075" max="3075" width="8" style="144" customWidth="1"/>
    <col min="3076" max="3076" width="7.875" style="144" customWidth="1"/>
    <col min="3077" max="3078" width="7.875" style="144" hidden="1" customWidth="1"/>
    <col min="3079" max="3326" width="7.875" style="144"/>
    <col min="3327" max="3327" width="35.75" style="144" customWidth="1"/>
    <col min="3328" max="3328" width="7.875" style="144" hidden="1" customWidth="1"/>
    <col min="3329" max="3330" width="12" style="144" customWidth="1"/>
    <col min="3331" max="3331" width="8" style="144" customWidth="1"/>
    <col min="3332" max="3332" width="7.875" style="144" customWidth="1"/>
    <col min="3333" max="3334" width="7.875" style="144" hidden="1" customWidth="1"/>
    <col min="3335" max="3582" width="7.875" style="144"/>
    <col min="3583" max="3583" width="35.75" style="144" customWidth="1"/>
    <col min="3584" max="3584" width="7.875" style="144" hidden="1" customWidth="1"/>
    <col min="3585" max="3586" width="12" style="144" customWidth="1"/>
    <col min="3587" max="3587" width="8" style="144" customWidth="1"/>
    <col min="3588" max="3588" width="7.875" style="144" customWidth="1"/>
    <col min="3589" max="3590" width="7.875" style="144" hidden="1" customWidth="1"/>
    <col min="3591" max="3838" width="7.875" style="144"/>
    <col min="3839" max="3839" width="35.75" style="144" customWidth="1"/>
    <col min="3840" max="3840" width="7.875" style="144" hidden="1" customWidth="1"/>
    <col min="3841" max="3842" width="12" style="144" customWidth="1"/>
    <col min="3843" max="3843" width="8" style="144" customWidth="1"/>
    <col min="3844" max="3844" width="7.875" style="144" customWidth="1"/>
    <col min="3845" max="3846" width="7.875" style="144" hidden="1" customWidth="1"/>
    <col min="3847" max="4094" width="7.875" style="144"/>
    <col min="4095" max="4095" width="35.75" style="144" customWidth="1"/>
    <col min="4096" max="4096" width="7.875" style="144" hidden="1" customWidth="1"/>
    <col min="4097" max="4098" width="12" style="144" customWidth="1"/>
    <col min="4099" max="4099" width="8" style="144" customWidth="1"/>
    <col min="4100" max="4100" width="7.875" style="144" customWidth="1"/>
    <col min="4101" max="4102" width="7.875" style="144" hidden="1" customWidth="1"/>
    <col min="4103" max="4350" width="7.875" style="144"/>
    <col min="4351" max="4351" width="35.75" style="144" customWidth="1"/>
    <col min="4352" max="4352" width="7.875" style="144" hidden="1" customWidth="1"/>
    <col min="4353" max="4354" width="12" style="144" customWidth="1"/>
    <col min="4355" max="4355" width="8" style="144" customWidth="1"/>
    <col min="4356" max="4356" width="7.875" style="144" customWidth="1"/>
    <col min="4357" max="4358" width="7.875" style="144" hidden="1" customWidth="1"/>
    <col min="4359" max="4606" width="7.875" style="144"/>
    <col min="4607" max="4607" width="35.75" style="144" customWidth="1"/>
    <col min="4608" max="4608" width="7.875" style="144" hidden="1" customWidth="1"/>
    <col min="4609" max="4610" width="12" style="144" customWidth="1"/>
    <col min="4611" max="4611" width="8" style="144" customWidth="1"/>
    <col min="4612" max="4612" width="7.875" style="144" customWidth="1"/>
    <col min="4613" max="4614" width="7.875" style="144" hidden="1" customWidth="1"/>
    <col min="4615" max="4862" width="7.875" style="144"/>
    <col min="4863" max="4863" width="35.75" style="144" customWidth="1"/>
    <col min="4864" max="4864" width="7.875" style="144" hidden="1" customWidth="1"/>
    <col min="4865" max="4866" width="12" style="144" customWidth="1"/>
    <col min="4867" max="4867" width="8" style="144" customWidth="1"/>
    <col min="4868" max="4868" width="7.875" style="144" customWidth="1"/>
    <col min="4869" max="4870" width="7.875" style="144" hidden="1" customWidth="1"/>
    <col min="4871" max="5118" width="7.875" style="144"/>
    <col min="5119" max="5119" width="35.75" style="144" customWidth="1"/>
    <col min="5120" max="5120" width="7.875" style="144" hidden="1" customWidth="1"/>
    <col min="5121" max="5122" width="12" style="144" customWidth="1"/>
    <col min="5123" max="5123" width="8" style="144" customWidth="1"/>
    <col min="5124" max="5124" width="7.875" style="144" customWidth="1"/>
    <col min="5125" max="5126" width="7.875" style="144" hidden="1" customWidth="1"/>
    <col min="5127" max="5374" width="7.875" style="144"/>
    <col min="5375" max="5375" width="35.75" style="144" customWidth="1"/>
    <col min="5376" max="5376" width="7.875" style="144" hidden="1" customWidth="1"/>
    <col min="5377" max="5378" width="12" style="144" customWidth="1"/>
    <col min="5379" max="5379" width="8" style="144" customWidth="1"/>
    <col min="5380" max="5380" width="7.875" style="144" customWidth="1"/>
    <col min="5381" max="5382" width="7.875" style="144" hidden="1" customWidth="1"/>
    <col min="5383" max="5630" width="7.875" style="144"/>
    <col min="5631" max="5631" width="35.75" style="144" customWidth="1"/>
    <col min="5632" max="5632" width="7.875" style="144" hidden="1" customWidth="1"/>
    <col min="5633" max="5634" width="12" style="144" customWidth="1"/>
    <col min="5635" max="5635" width="8" style="144" customWidth="1"/>
    <col min="5636" max="5636" width="7.875" style="144" customWidth="1"/>
    <col min="5637" max="5638" width="7.875" style="144" hidden="1" customWidth="1"/>
    <col min="5639" max="5886" width="7.875" style="144"/>
    <col min="5887" max="5887" width="35.75" style="144" customWidth="1"/>
    <col min="5888" max="5888" width="7.875" style="144" hidden="1" customWidth="1"/>
    <col min="5889" max="5890" width="12" style="144" customWidth="1"/>
    <col min="5891" max="5891" width="8" style="144" customWidth="1"/>
    <col min="5892" max="5892" width="7.875" style="144" customWidth="1"/>
    <col min="5893" max="5894" width="7.875" style="144" hidden="1" customWidth="1"/>
    <col min="5895" max="6142" width="7.875" style="144"/>
    <col min="6143" max="6143" width="35.75" style="144" customWidth="1"/>
    <col min="6144" max="6144" width="7.875" style="144" hidden="1" customWidth="1"/>
    <col min="6145" max="6146" width="12" style="144" customWidth="1"/>
    <col min="6147" max="6147" width="8" style="144" customWidth="1"/>
    <col min="6148" max="6148" width="7.875" style="144" customWidth="1"/>
    <col min="6149" max="6150" width="7.875" style="144" hidden="1" customWidth="1"/>
    <col min="6151" max="6398" width="7.875" style="144"/>
    <col min="6399" max="6399" width="35.75" style="144" customWidth="1"/>
    <col min="6400" max="6400" width="7.875" style="144" hidden="1" customWidth="1"/>
    <col min="6401" max="6402" width="12" style="144" customWidth="1"/>
    <col min="6403" max="6403" width="8" style="144" customWidth="1"/>
    <col min="6404" max="6404" width="7.875" style="144" customWidth="1"/>
    <col min="6405" max="6406" width="7.875" style="144" hidden="1" customWidth="1"/>
    <col min="6407" max="6654" width="7.875" style="144"/>
    <col min="6655" max="6655" width="35.75" style="144" customWidth="1"/>
    <col min="6656" max="6656" width="7.875" style="144" hidden="1" customWidth="1"/>
    <col min="6657" max="6658" width="12" style="144" customWidth="1"/>
    <col min="6659" max="6659" width="8" style="144" customWidth="1"/>
    <col min="6660" max="6660" width="7.875" style="144" customWidth="1"/>
    <col min="6661" max="6662" width="7.875" style="144" hidden="1" customWidth="1"/>
    <col min="6663" max="6910" width="7.875" style="144"/>
    <col min="6911" max="6911" width="35.75" style="144" customWidth="1"/>
    <col min="6912" max="6912" width="7.875" style="144" hidden="1" customWidth="1"/>
    <col min="6913" max="6914" width="12" style="144" customWidth="1"/>
    <col min="6915" max="6915" width="8" style="144" customWidth="1"/>
    <col min="6916" max="6916" width="7.875" style="144" customWidth="1"/>
    <col min="6917" max="6918" width="7.875" style="144" hidden="1" customWidth="1"/>
    <col min="6919" max="7166" width="7.875" style="144"/>
    <col min="7167" max="7167" width="35.75" style="144" customWidth="1"/>
    <col min="7168" max="7168" width="7.875" style="144" hidden="1" customWidth="1"/>
    <col min="7169" max="7170" width="12" style="144" customWidth="1"/>
    <col min="7171" max="7171" width="8" style="144" customWidth="1"/>
    <col min="7172" max="7172" width="7.875" style="144" customWidth="1"/>
    <col min="7173" max="7174" width="7.875" style="144" hidden="1" customWidth="1"/>
    <col min="7175" max="7422" width="7.875" style="144"/>
    <col min="7423" max="7423" width="35.75" style="144" customWidth="1"/>
    <col min="7424" max="7424" width="7.875" style="144" hidden="1" customWidth="1"/>
    <col min="7425" max="7426" width="12" style="144" customWidth="1"/>
    <col min="7427" max="7427" width="8" style="144" customWidth="1"/>
    <col min="7428" max="7428" width="7.875" style="144" customWidth="1"/>
    <col min="7429" max="7430" width="7.875" style="144" hidden="1" customWidth="1"/>
    <col min="7431" max="7678" width="7.875" style="144"/>
    <col min="7679" max="7679" width="35.75" style="144" customWidth="1"/>
    <col min="7680" max="7680" width="7.875" style="144" hidden="1" customWidth="1"/>
    <col min="7681" max="7682" width="12" style="144" customWidth="1"/>
    <col min="7683" max="7683" width="8" style="144" customWidth="1"/>
    <col min="7684" max="7684" width="7.875" style="144" customWidth="1"/>
    <col min="7685" max="7686" width="7.875" style="144" hidden="1" customWidth="1"/>
    <col min="7687" max="7934" width="7.875" style="144"/>
    <col min="7935" max="7935" width="35.75" style="144" customWidth="1"/>
    <col min="7936" max="7936" width="7.875" style="144" hidden="1" customWidth="1"/>
    <col min="7937" max="7938" width="12" style="144" customWidth="1"/>
    <col min="7939" max="7939" width="8" style="144" customWidth="1"/>
    <col min="7940" max="7940" width="7.875" style="144" customWidth="1"/>
    <col min="7941" max="7942" width="7.875" style="144" hidden="1" customWidth="1"/>
    <col min="7943" max="8190" width="7.875" style="144"/>
    <col min="8191" max="8191" width="35.75" style="144" customWidth="1"/>
    <col min="8192" max="8192" width="7.875" style="144" hidden="1" customWidth="1"/>
    <col min="8193" max="8194" width="12" style="144" customWidth="1"/>
    <col min="8195" max="8195" width="8" style="144" customWidth="1"/>
    <col min="8196" max="8196" width="7.875" style="144" customWidth="1"/>
    <col min="8197" max="8198" width="7.875" style="144" hidden="1" customWidth="1"/>
    <col min="8199" max="8446" width="7.875" style="144"/>
    <col min="8447" max="8447" width="35.75" style="144" customWidth="1"/>
    <col min="8448" max="8448" width="7.875" style="144" hidden="1" customWidth="1"/>
    <col min="8449" max="8450" width="12" style="144" customWidth="1"/>
    <col min="8451" max="8451" width="8" style="144" customWidth="1"/>
    <col min="8452" max="8452" width="7.875" style="144" customWidth="1"/>
    <col min="8453" max="8454" width="7.875" style="144" hidden="1" customWidth="1"/>
    <col min="8455" max="8702" width="7.875" style="144"/>
    <col min="8703" max="8703" width="35.75" style="144" customWidth="1"/>
    <col min="8704" max="8704" width="7.875" style="144" hidden="1" customWidth="1"/>
    <col min="8705" max="8706" width="12" style="144" customWidth="1"/>
    <col min="8707" max="8707" width="8" style="144" customWidth="1"/>
    <col min="8708" max="8708" width="7.875" style="144" customWidth="1"/>
    <col min="8709" max="8710" width="7.875" style="144" hidden="1" customWidth="1"/>
    <col min="8711" max="8958" width="7.875" style="144"/>
    <col min="8959" max="8959" width="35.75" style="144" customWidth="1"/>
    <col min="8960" max="8960" width="7.875" style="144" hidden="1" customWidth="1"/>
    <col min="8961" max="8962" width="12" style="144" customWidth="1"/>
    <col min="8963" max="8963" width="8" style="144" customWidth="1"/>
    <col min="8964" max="8964" width="7.875" style="144" customWidth="1"/>
    <col min="8965" max="8966" width="7.875" style="144" hidden="1" customWidth="1"/>
    <col min="8967" max="9214" width="7.875" style="144"/>
    <col min="9215" max="9215" width="35.75" style="144" customWidth="1"/>
    <col min="9216" max="9216" width="7.875" style="144" hidden="1" customWidth="1"/>
    <col min="9217" max="9218" width="12" style="144" customWidth="1"/>
    <col min="9219" max="9219" width="8" style="144" customWidth="1"/>
    <col min="9220" max="9220" width="7.875" style="144" customWidth="1"/>
    <col min="9221" max="9222" width="7.875" style="144" hidden="1" customWidth="1"/>
    <col min="9223" max="9470" width="7.875" style="144"/>
    <col min="9471" max="9471" width="35.75" style="144" customWidth="1"/>
    <col min="9472" max="9472" width="7.875" style="144" hidden="1" customWidth="1"/>
    <col min="9473" max="9474" width="12" style="144" customWidth="1"/>
    <col min="9475" max="9475" width="8" style="144" customWidth="1"/>
    <col min="9476" max="9476" width="7.875" style="144" customWidth="1"/>
    <col min="9477" max="9478" width="7.875" style="144" hidden="1" customWidth="1"/>
    <col min="9479" max="9726" width="7.875" style="144"/>
    <col min="9727" max="9727" width="35.75" style="144" customWidth="1"/>
    <col min="9728" max="9728" width="7.875" style="144" hidden="1" customWidth="1"/>
    <col min="9729" max="9730" width="12" style="144" customWidth="1"/>
    <col min="9731" max="9731" width="8" style="144" customWidth="1"/>
    <col min="9732" max="9732" width="7.875" style="144" customWidth="1"/>
    <col min="9733" max="9734" width="7.875" style="144" hidden="1" customWidth="1"/>
    <col min="9735" max="9982" width="7.875" style="144"/>
    <col min="9983" max="9983" width="35.75" style="144" customWidth="1"/>
    <col min="9984" max="9984" width="7.875" style="144" hidden="1" customWidth="1"/>
    <col min="9985" max="9986" width="12" style="144" customWidth="1"/>
    <col min="9987" max="9987" width="8" style="144" customWidth="1"/>
    <col min="9988" max="9988" width="7.875" style="144" customWidth="1"/>
    <col min="9989" max="9990" width="7.875" style="144" hidden="1" customWidth="1"/>
    <col min="9991" max="10238" width="7.875" style="144"/>
    <col min="10239" max="10239" width="35.75" style="144" customWidth="1"/>
    <col min="10240" max="10240" width="7.875" style="144" hidden="1" customWidth="1"/>
    <col min="10241" max="10242" width="12" style="144" customWidth="1"/>
    <col min="10243" max="10243" width="8" style="144" customWidth="1"/>
    <col min="10244" max="10244" width="7.875" style="144" customWidth="1"/>
    <col min="10245" max="10246" width="7.875" style="144" hidden="1" customWidth="1"/>
    <col min="10247" max="10494" width="7.875" style="144"/>
    <col min="10495" max="10495" width="35.75" style="144" customWidth="1"/>
    <col min="10496" max="10496" width="7.875" style="144" hidden="1" customWidth="1"/>
    <col min="10497" max="10498" width="12" style="144" customWidth="1"/>
    <col min="10499" max="10499" width="8" style="144" customWidth="1"/>
    <col min="10500" max="10500" width="7.875" style="144" customWidth="1"/>
    <col min="10501" max="10502" width="7.875" style="144" hidden="1" customWidth="1"/>
    <col min="10503" max="10750" width="7.875" style="144"/>
    <col min="10751" max="10751" width="35.75" style="144" customWidth="1"/>
    <col min="10752" max="10752" width="7.875" style="144" hidden="1" customWidth="1"/>
    <col min="10753" max="10754" width="12" style="144" customWidth="1"/>
    <col min="10755" max="10755" width="8" style="144" customWidth="1"/>
    <col min="10756" max="10756" width="7.875" style="144" customWidth="1"/>
    <col min="10757" max="10758" width="7.875" style="144" hidden="1" customWidth="1"/>
    <col min="10759" max="11006" width="7.875" style="144"/>
    <col min="11007" max="11007" width="35.75" style="144" customWidth="1"/>
    <col min="11008" max="11008" width="7.875" style="144" hidden="1" customWidth="1"/>
    <col min="11009" max="11010" width="12" style="144" customWidth="1"/>
    <col min="11011" max="11011" width="8" style="144" customWidth="1"/>
    <col min="11012" max="11012" width="7.875" style="144" customWidth="1"/>
    <col min="11013" max="11014" width="7.875" style="144" hidden="1" customWidth="1"/>
    <col min="11015" max="11262" width="7.875" style="144"/>
    <col min="11263" max="11263" width="35.75" style="144" customWidth="1"/>
    <col min="11264" max="11264" width="7.875" style="144" hidden="1" customWidth="1"/>
    <col min="11265" max="11266" width="12" style="144" customWidth="1"/>
    <col min="11267" max="11267" width="8" style="144" customWidth="1"/>
    <col min="11268" max="11268" width="7.875" style="144" customWidth="1"/>
    <col min="11269" max="11270" width="7.875" style="144" hidden="1" customWidth="1"/>
    <col min="11271" max="11518" width="7.875" style="144"/>
    <col min="11519" max="11519" width="35.75" style="144" customWidth="1"/>
    <col min="11520" max="11520" width="7.875" style="144" hidden="1" customWidth="1"/>
    <col min="11521" max="11522" width="12" style="144" customWidth="1"/>
    <col min="11523" max="11523" width="8" style="144" customWidth="1"/>
    <col min="11524" max="11524" width="7.875" style="144" customWidth="1"/>
    <col min="11525" max="11526" width="7.875" style="144" hidden="1" customWidth="1"/>
    <col min="11527" max="11774" width="7.875" style="144"/>
    <col min="11775" max="11775" width="35.75" style="144" customWidth="1"/>
    <col min="11776" max="11776" width="7.875" style="144" hidden="1" customWidth="1"/>
    <col min="11777" max="11778" width="12" style="144" customWidth="1"/>
    <col min="11779" max="11779" width="8" style="144" customWidth="1"/>
    <col min="11780" max="11780" width="7.875" style="144" customWidth="1"/>
    <col min="11781" max="11782" width="7.875" style="144" hidden="1" customWidth="1"/>
    <col min="11783" max="12030" width="7.875" style="144"/>
    <col min="12031" max="12031" width="35.75" style="144" customWidth="1"/>
    <col min="12032" max="12032" width="7.875" style="144" hidden="1" customWidth="1"/>
    <col min="12033" max="12034" width="12" style="144" customWidth="1"/>
    <col min="12035" max="12035" width="8" style="144" customWidth="1"/>
    <col min="12036" max="12036" width="7.875" style="144" customWidth="1"/>
    <col min="12037" max="12038" width="7.875" style="144" hidden="1" customWidth="1"/>
    <col min="12039" max="12286" width="7.875" style="144"/>
    <col min="12287" max="12287" width="35.75" style="144" customWidth="1"/>
    <col min="12288" max="12288" width="7.875" style="144" hidden="1" customWidth="1"/>
    <col min="12289" max="12290" width="12" style="144" customWidth="1"/>
    <col min="12291" max="12291" width="8" style="144" customWidth="1"/>
    <col min="12292" max="12292" width="7.875" style="144" customWidth="1"/>
    <col min="12293" max="12294" width="7.875" style="144" hidden="1" customWidth="1"/>
    <col min="12295" max="12542" width="7.875" style="144"/>
    <col min="12543" max="12543" width="35.75" style="144" customWidth="1"/>
    <col min="12544" max="12544" width="7.875" style="144" hidden="1" customWidth="1"/>
    <col min="12545" max="12546" width="12" style="144" customWidth="1"/>
    <col min="12547" max="12547" width="8" style="144" customWidth="1"/>
    <col min="12548" max="12548" width="7.875" style="144" customWidth="1"/>
    <col min="12549" max="12550" width="7.875" style="144" hidden="1" customWidth="1"/>
    <col min="12551" max="12798" width="7.875" style="144"/>
    <col min="12799" max="12799" width="35.75" style="144" customWidth="1"/>
    <col min="12800" max="12800" width="7.875" style="144" hidden="1" customWidth="1"/>
    <col min="12801" max="12802" width="12" style="144" customWidth="1"/>
    <col min="12803" max="12803" width="8" style="144" customWidth="1"/>
    <col min="12804" max="12804" width="7.875" style="144" customWidth="1"/>
    <col min="12805" max="12806" width="7.875" style="144" hidden="1" customWidth="1"/>
    <col min="12807" max="13054" width="7.875" style="144"/>
    <col min="13055" max="13055" width="35.75" style="144" customWidth="1"/>
    <col min="13056" max="13056" width="7.875" style="144" hidden="1" customWidth="1"/>
    <col min="13057" max="13058" width="12" style="144" customWidth="1"/>
    <col min="13059" max="13059" width="8" style="144" customWidth="1"/>
    <col min="13060" max="13060" width="7.875" style="144" customWidth="1"/>
    <col min="13061" max="13062" width="7.875" style="144" hidden="1" customWidth="1"/>
    <col min="13063" max="13310" width="7.875" style="144"/>
    <col min="13311" max="13311" width="35.75" style="144" customWidth="1"/>
    <col min="13312" max="13312" width="7.875" style="144" hidden="1" customWidth="1"/>
    <col min="13313" max="13314" width="12" style="144" customWidth="1"/>
    <col min="13315" max="13315" width="8" style="144" customWidth="1"/>
    <col min="13316" max="13316" width="7.875" style="144" customWidth="1"/>
    <col min="13317" max="13318" width="7.875" style="144" hidden="1" customWidth="1"/>
    <col min="13319" max="13566" width="7.875" style="144"/>
    <col min="13567" max="13567" width="35.75" style="144" customWidth="1"/>
    <col min="13568" max="13568" width="7.875" style="144" hidden="1" customWidth="1"/>
    <col min="13569" max="13570" width="12" style="144" customWidth="1"/>
    <col min="13571" max="13571" width="8" style="144" customWidth="1"/>
    <col min="13572" max="13572" width="7.875" style="144" customWidth="1"/>
    <col min="13573" max="13574" width="7.875" style="144" hidden="1" customWidth="1"/>
    <col min="13575" max="13822" width="7.875" style="144"/>
    <col min="13823" max="13823" width="35.75" style="144" customWidth="1"/>
    <col min="13824" max="13824" width="7.875" style="144" hidden="1" customWidth="1"/>
    <col min="13825" max="13826" width="12" style="144" customWidth="1"/>
    <col min="13827" max="13827" width="8" style="144" customWidth="1"/>
    <col min="13828" max="13828" width="7.875" style="144" customWidth="1"/>
    <col min="13829" max="13830" width="7.875" style="144" hidden="1" customWidth="1"/>
    <col min="13831" max="14078" width="7.875" style="144"/>
    <col min="14079" max="14079" width="35.75" style="144" customWidth="1"/>
    <col min="14080" max="14080" width="7.875" style="144" hidden="1" customWidth="1"/>
    <col min="14081" max="14082" width="12" style="144" customWidth="1"/>
    <col min="14083" max="14083" width="8" style="144" customWidth="1"/>
    <col min="14084" max="14084" width="7.875" style="144" customWidth="1"/>
    <col min="14085" max="14086" width="7.875" style="144" hidden="1" customWidth="1"/>
    <col min="14087" max="14334" width="7.875" style="144"/>
    <col min="14335" max="14335" width="35.75" style="144" customWidth="1"/>
    <col min="14336" max="14336" width="7.875" style="144" hidden="1" customWidth="1"/>
    <col min="14337" max="14338" width="12" style="144" customWidth="1"/>
    <col min="14339" max="14339" width="8" style="144" customWidth="1"/>
    <col min="14340" max="14340" width="7.875" style="144" customWidth="1"/>
    <col min="14341" max="14342" width="7.875" style="144" hidden="1" customWidth="1"/>
    <col min="14343" max="14590" width="7.875" style="144"/>
    <col min="14591" max="14591" width="35.75" style="144" customWidth="1"/>
    <col min="14592" max="14592" width="7.875" style="144" hidden="1" customWidth="1"/>
    <col min="14593" max="14594" width="12" style="144" customWidth="1"/>
    <col min="14595" max="14595" width="8" style="144" customWidth="1"/>
    <col min="14596" max="14596" width="7.875" style="144" customWidth="1"/>
    <col min="14597" max="14598" width="7.875" style="144" hidden="1" customWidth="1"/>
    <col min="14599" max="14846" width="7.875" style="144"/>
    <col min="14847" max="14847" width="35.75" style="144" customWidth="1"/>
    <col min="14848" max="14848" width="7.875" style="144" hidden="1" customWidth="1"/>
    <col min="14849" max="14850" width="12" style="144" customWidth="1"/>
    <col min="14851" max="14851" width="8" style="144" customWidth="1"/>
    <col min="14852" max="14852" width="7.875" style="144" customWidth="1"/>
    <col min="14853" max="14854" width="7.875" style="144" hidden="1" customWidth="1"/>
    <col min="14855" max="15102" width="7.875" style="144"/>
    <col min="15103" max="15103" width="35.75" style="144" customWidth="1"/>
    <col min="15104" max="15104" width="7.875" style="144" hidden="1" customWidth="1"/>
    <col min="15105" max="15106" width="12" style="144" customWidth="1"/>
    <col min="15107" max="15107" width="8" style="144" customWidth="1"/>
    <col min="15108" max="15108" width="7.875" style="144" customWidth="1"/>
    <col min="15109" max="15110" width="7.875" style="144" hidden="1" customWidth="1"/>
    <col min="15111" max="15358" width="7.875" style="144"/>
    <col min="15359" max="15359" width="35.75" style="144" customWidth="1"/>
    <col min="15360" max="15360" width="7.875" style="144" hidden="1" customWidth="1"/>
    <col min="15361" max="15362" width="12" style="144" customWidth="1"/>
    <col min="15363" max="15363" width="8" style="144" customWidth="1"/>
    <col min="15364" max="15364" width="7.875" style="144" customWidth="1"/>
    <col min="15365" max="15366" width="7.875" style="144" hidden="1" customWidth="1"/>
    <col min="15367" max="15614" width="7.875" style="144"/>
    <col min="15615" max="15615" width="35.75" style="144" customWidth="1"/>
    <col min="15616" max="15616" width="7.875" style="144" hidden="1" customWidth="1"/>
    <col min="15617" max="15618" width="12" style="144" customWidth="1"/>
    <col min="15619" max="15619" width="8" style="144" customWidth="1"/>
    <col min="15620" max="15620" width="7.875" style="144" customWidth="1"/>
    <col min="15621" max="15622" width="7.875" style="144" hidden="1" customWidth="1"/>
    <col min="15623" max="15870" width="7.875" style="144"/>
    <col min="15871" max="15871" width="35.75" style="144" customWidth="1"/>
    <col min="15872" max="15872" width="7.875" style="144" hidden="1" customWidth="1"/>
    <col min="15873" max="15874" width="12" style="144" customWidth="1"/>
    <col min="15875" max="15875" width="8" style="144" customWidth="1"/>
    <col min="15876" max="15876" width="7.875" style="144" customWidth="1"/>
    <col min="15877" max="15878" width="7.875" style="144" hidden="1" customWidth="1"/>
    <col min="15879" max="16126" width="7.875" style="144"/>
    <col min="16127" max="16127" width="35.75" style="144" customWidth="1"/>
    <col min="16128" max="16128" width="7.875" style="144" hidden="1" customWidth="1"/>
    <col min="16129" max="16130" width="12" style="144" customWidth="1"/>
    <col min="16131" max="16131" width="8" style="144" customWidth="1"/>
    <col min="16132" max="16132" width="7.875" style="144" customWidth="1"/>
    <col min="16133" max="16134" width="7.875" style="144" hidden="1" customWidth="1"/>
    <col min="16135" max="16384" width="7.875" style="144"/>
  </cols>
  <sheetData>
    <row r="1" ht="27" customHeight="1" spans="1:2">
      <c r="A1" s="146" t="s">
        <v>721</v>
      </c>
      <c r="B1" s="212"/>
    </row>
    <row r="2" ht="39.95" customHeight="1" spans="1:2">
      <c r="A2" s="213" t="s">
        <v>722</v>
      </c>
      <c r="B2" s="214"/>
    </row>
    <row r="3" s="140" customFormat="1" ht="33" customHeight="1" spans="1:2">
      <c r="A3" s="149"/>
      <c r="B3" s="171" t="s">
        <v>576</v>
      </c>
    </row>
    <row r="4" s="208" customFormat="1" ht="38.1" customHeight="1" spans="1:3">
      <c r="A4" s="151" t="s">
        <v>590</v>
      </c>
      <c r="B4" s="152" t="s">
        <v>4</v>
      </c>
      <c r="C4" s="215"/>
    </row>
    <row r="5" s="209" customFormat="1" ht="32" customHeight="1" spans="1:3">
      <c r="A5" s="154" t="s">
        <v>723</v>
      </c>
      <c r="B5" s="216">
        <v>0.36</v>
      </c>
      <c r="C5" s="217"/>
    </row>
    <row r="6" s="140" customFormat="1" ht="32" customHeight="1" spans="1:5">
      <c r="A6" s="154" t="s">
        <v>724</v>
      </c>
      <c r="B6" s="216">
        <v>2</v>
      </c>
      <c r="C6" s="218"/>
      <c r="E6" s="140">
        <v>988753</v>
      </c>
    </row>
    <row r="7" s="140" customFormat="1" ht="32" customHeight="1" spans="1:5">
      <c r="A7" s="154" t="s">
        <v>725</v>
      </c>
      <c r="B7" s="216">
        <v>10</v>
      </c>
      <c r="C7" s="218"/>
      <c r="E7" s="140">
        <v>822672</v>
      </c>
    </row>
    <row r="8" s="140" customFormat="1" ht="32" customHeight="1" spans="1:3">
      <c r="A8" s="154" t="s">
        <v>726</v>
      </c>
      <c r="B8" s="216">
        <v>21.48</v>
      </c>
      <c r="C8" s="218"/>
    </row>
    <row r="9" s="140" customFormat="1" ht="32" customHeight="1" spans="1:3">
      <c r="A9" s="154" t="s">
        <v>727</v>
      </c>
      <c r="B9" s="219">
        <v>11.4</v>
      </c>
      <c r="C9" s="218"/>
    </row>
    <row r="10" s="140" customFormat="1" ht="32" customHeight="1" spans="1:3">
      <c r="A10" s="154" t="s">
        <v>728</v>
      </c>
      <c r="B10" s="216">
        <v>9</v>
      </c>
      <c r="C10" s="218"/>
    </row>
    <row r="11" s="140" customFormat="1" ht="32" customHeight="1" spans="1:3">
      <c r="A11" s="154" t="s">
        <v>729</v>
      </c>
      <c r="B11" s="216">
        <v>10</v>
      </c>
      <c r="C11" s="218"/>
    </row>
    <row r="12" s="140" customFormat="1" ht="32" customHeight="1" spans="1:3">
      <c r="A12" s="154" t="s">
        <v>730</v>
      </c>
      <c r="B12" s="216">
        <v>41</v>
      </c>
      <c r="C12" s="218"/>
    </row>
    <row r="13" s="140" customFormat="1" ht="32" customHeight="1" spans="1:3">
      <c r="A13" s="154" t="s">
        <v>731</v>
      </c>
      <c r="B13" s="216">
        <v>16</v>
      </c>
      <c r="C13" s="218"/>
    </row>
    <row r="14" s="140" customFormat="1" ht="32" customHeight="1" spans="1:3">
      <c r="A14" s="154" t="s">
        <v>732</v>
      </c>
      <c r="B14" s="216">
        <v>200.97</v>
      </c>
      <c r="C14" s="218"/>
    </row>
    <row r="15" s="140" customFormat="1" ht="32" customHeight="1" spans="1:3">
      <c r="A15" s="154" t="s">
        <v>645</v>
      </c>
      <c r="B15" s="216">
        <v>395</v>
      </c>
      <c r="C15" s="218"/>
    </row>
    <row r="16" s="140" customFormat="1" ht="32" customHeight="1" spans="1:3">
      <c r="A16" s="154" t="s">
        <v>645</v>
      </c>
      <c r="B16" s="216">
        <v>29.3712</v>
      </c>
      <c r="C16" s="218"/>
    </row>
    <row r="17" s="210" customFormat="1" ht="32" customHeight="1" spans="1:2">
      <c r="A17" s="220" t="s">
        <v>58</v>
      </c>
      <c r="B17" s="221">
        <f>SUM(B5:B16)</f>
        <v>746.5812</v>
      </c>
    </row>
    <row r="18" s="211" customFormat="1" ht="25" customHeight="1" spans="1:1">
      <c r="A18" s="222" t="s">
        <v>586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B13"/>
  <sheetViews>
    <sheetView workbookViewId="0">
      <selection activeCell="H9" sqref="H9"/>
    </sheetView>
  </sheetViews>
  <sheetFormatPr defaultColWidth="9" defaultRowHeight="15.75" outlineLevelCol="1"/>
  <cols>
    <col min="1" max="1" width="41.625" style="121" customWidth="1"/>
    <col min="2" max="2" width="22" style="122" customWidth="1"/>
    <col min="3" max="16384" width="9" style="121"/>
  </cols>
  <sheetData>
    <row r="1" ht="21" customHeight="1" spans="1:1">
      <c r="A1" s="123" t="s">
        <v>733</v>
      </c>
    </row>
    <row r="2" ht="36" customHeight="1" spans="1:2">
      <c r="A2" s="124" t="s">
        <v>734</v>
      </c>
      <c r="B2" s="124"/>
    </row>
    <row r="3" s="117" customFormat="1" ht="24" customHeight="1" spans="2:2">
      <c r="B3" s="200" t="s">
        <v>61</v>
      </c>
    </row>
    <row r="4" s="198" customFormat="1" ht="38" customHeight="1" spans="1:2">
      <c r="A4" s="201" t="s">
        <v>34</v>
      </c>
      <c r="B4" s="202" t="s">
        <v>4</v>
      </c>
    </row>
    <row r="5" s="199" customFormat="1" ht="30" customHeight="1" spans="1:2">
      <c r="A5" s="203" t="s">
        <v>735</v>
      </c>
      <c r="B5" s="204"/>
    </row>
    <row r="6" s="199" customFormat="1" ht="30" customHeight="1" spans="1:2">
      <c r="A6" s="203" t="s">
        <v>736</v>
      </c>
      <c r="B6" s="204"/>
    </row>
    <row r="7" s="199" customFormat="1" ht="30" customHeight="1" spans="1:2">
      <c r="A7" s="203" t="s">
        <v>737</v>
      </c>
      <c r="B7" s="204"/>
    </row>
    <row r="8" s="199" customFormat="1" ht="30" customHeight="1" spans="1:2">
      <c r="A8" s="203" t="s">
        <v>738</v>
      </c>
      <c r="B8" s="204"/>
    </row>
    <row r="9" s="199" customFormat="1" ht="30" customHeight="1" spans="1:2">
      <c r="A9" s="203" t="s">
        <v>739</v>
      </c>
      <c r="B9" s="204"/>
    </row>
    <row r="10" s="199" customFormat="1" ht="30" customHeight="1" spans="1:2">
      <c r="A10" s="205" t="s">
        <v>740</v>
      </c>
      <c r="B10" s="204"/>
    </row>
    <row r="11" s="199" customFormat="1" ht="30" customHeight="1" spans="1:2">
      <c r="A11" s="203" t="s">
        <v>741</v>
      </c>
      <c r="B11" s="206" t="s">
        <v>742</v>
      </c>
    </row>
    <row r="12" s="199" customFormat="1" ht="30" customHeight="1" spans="1:2">
      <c r="A12" s="203" t="s">
        <v>743</v>
      </c>
      <c r="B12" s="206">
        <v>3</v>
      </c>
    </row>
    <row r="13" s="118" customFormat="1" ht="30" customHeight="1" spans="1:2">
      <c r="A13" s="207" t="s">
        <v>58</v>
      </c>
      <c r="B13" s="128">
        <v>6</v>
      </c>
    </row>
  </sheetData>
  <mergeCells count="1">
    <mergeCell ref="A2:B2"/>
  </mergeCells>
  <printOptions horizontalCentered="1"/>
  <pageMargins left="0.92" right="0.748031496062992" top="0.984251968503937" bottom="0.984251968503937" header="0.511811023622047" footer="0.511811023622047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B25"/>
  <sheetViews>
    <sheetView workbookViewId="0">
      <selection activeCell="B17" sqref="B17"/>
    </sheetView>
  </sheetViews>
  <sheetFormatPr defaultColWidth="7" defaultRowHeight="15" outlineLevelCol="1"/>
  <cols>
    <col min="1" max="1" width="44.375" style="66" customWidth="1"/>
    <col min="2" max="2" width="16.125" style="170" customWidth="1"/>
    <col min="3" max="16384" width="7" style="68"/>
  </cols>
  <sheetData>
    <row r="1" ht="29.25" customHeight="1" spans="1:1">
      <c r="A1" s="2" t="s">
        <v>744</v>
      </c>
    </row>
    <row r="2" ht="28.5" customHeight="1" spans="1:2">
      <c r="A2" s="190" t="s">
        <v>745</v>
      </c>
      <c r="B2" s="191"/>
    </row>
    <row r="3" s="63" customFormat="1" ht="21.75" customHeight="1" spans="1:2">
      <c r="A3" s="66"/>
      <c r="B3" s="192" t="s">
        <v>61</v>
      </c>
    </row>
    <row r="4" s="63" customFormat="1" ht="39" customHeight="1" spans="1:2">
      <c r="A4" s="164" t="s">
        <v>34</v>
      </c>
      <c r="B4" s="78" t="s">
        <v>661</v>
      </c>
    </row>
    <row r="5" s="66" customFormat="1" ht="39" customHeight="1" spans="1:2">
      <c r="A5" s="193" t="s">
        <v>35</v>
      </c>
      <c r="B5" s="130" t="s">
        <v>746</v>
      </c>
    </row>
    <row r="6" s="63" customFormat="1" ht="39" customHeight="1" spans="1:2">
      <c r="A6" s="194" t="s">
        <v>747</v>
      </c>
      <c r="B6" s="135">
        <v>6</v>
      </c>
    </row>
    <row r="7" s="63" customFormat="1" ht="39" customHeight="1" spans="1:2">
      <c r="A7" s="134" t="s">
        <v>748</v>
      </c>
      <c r="B7" s="135">
        <v>6</v>
      </c>
    </row>
    <row r="8" s="63" customFormat="1" ht="39" customHeight="1" spans="1:2">
      <c r="A8" s="193" t="s">
        <v>749</v>
      </c>
      <c r="B8" s="195"/>
    </row>
    <row r="9" s="63" customFormat="1" ht="18" customHeight="1" spans="1:2">
      <c r="A9" s="196"/>
      <c r="B9" s="195"/>
    </row>
    <row r="10" s="63" customFormat="1" ht="39" customHeight="1" spans="1:2">
      <c r="A10" s="197" t="s">
        <v>58</v>
      </c>
      <c r="B10" s="78">
        <v>6</v>
      </c>
    </row>
    <row r="11" ht="19.5" customHeight="1"/>
    <row r="12" ht="19.5" customHeight="1"/>
    <row r="13" ht="19.5" customHeight="1"/>
    <row r="14" ht="19.5" customHeight="1"/>
    <row r="15" ht="19.5" customHeight="1"/>
    <row r="16" ht="19.5" customHeight="1"/>
    <row r="17" ht="19.5" customHeight="1"/>
    <row r="18" ht="19.5" customHeight="1"/>
    <row r="19" ht="19.5" customHeight="1"/>
    <row r="20" ht="19.5" customHeight="1"/>
    <row r="21" ht="19.5" customHeight="1"/>
    <row r="22" ht="19.5" customHeight="1"/>
    <row r="23" ht="19.5" customHeight="1"/>
    <row r="24" ht="19.5" customHeight="1"/>
    <row r="25" ht="19.5" customHeight="1"/>
  </sheetData>
  <mergeCells count="1">
    <mergeCell ref="A2:B2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Y23"/>
  <sheetViews>
    <sheetView workbookViewId="0">
      <selection activeCell="AE3" sqref="AE3"/>
    </sheetView>
  </sheetViews>
  <sheetFormatPr defaultColWidth="7" defaultRowHeight="15"/>
  <cols>
    <col min="1" max="1" width="14.625" style="66" customWidth="1"/>
    <col min="2" max="2" width="47.625" style="63" customWidth="1"/>
    <col min="3" max="3" width="13" style="170" customWidth="1"/>
    <col min="4" max="4" width="10.375" style="63" hidden="1" customWidth="1"/>
    <col min="5" max="5" width="9.625" style="68" hidden="1" customWidth="1"/>
    <col min="6" max="6" width="8.125" style="68" hidden="1" customWidth="1"/>
    <col min="7" max="7" width="9.625" style="69" hidden="1" customWidth="1"/>
    <col min="8" max="8" width="17.5" style="69" hidden="1" customWidth="1"/>
    <col min="9" max="9" width="12.5" style="70" hidden="1" customWidth="1"/>
    <col min="10" max="10" width="7" style="71" hidden="1" customWidth="1"/>
    <col min="11" max="12" width="7" style="68" hidden="1" customWidth="1"/>
    <col min="13" max="13" width="13.875" style="68" hidden="1" customWidth="1"/>
    <col min="14" max="14" width="7.875" style="68" hidden="1" customWidth="1"/>
    <col min="15" max="15" width="9.5" style="68" hidden="1" customWidth="1"/>
    <col min="16" max="16" width="6.875" style="68" hidden="1" customWidth="1"/>
    <col min="17" max="17" width="9" style="68" hidden="1" customWidth="1"/>
    <col min="18" max="18" width="5.875" style="68" hidden="1" customWidth="1"/>
    <col min="19" max="19" width="5.25" style="68" hidden="1" customWidth="1"/>
    <col min="20" max="20" width="6.5" style="68" hidden="1" customWidth="1"/>
    <col min="21" max="22" width="7" style="68" hidden="1" customWidth="1"/>
    <col min="23" max="23" width="10.625" style="68" hidden="1" customWidth="1"/>
    <col min="24" max="24" width="10.5" style="68" hidden="1" customWidth="1"/>
    <col min="25" max="25" width="7" style="68" hidden="1" customWidth="1"/>
    <col min="26" max="16384" width="7" style="68"/>
  </cols>
  <sheetData>
    <row r="1" ht="23.25" customHeight="1" spans="1:1">
      <c r="A1" s="2" t="s">
        <v>750</v>
      </c>
    </row>
    <row r="2" ht="36" customHeight="1" spans="1:9">
      <c r="A2" s="72" t="s">
        <v>751</v>
      </c>
      <c r="B2" s="73"/>
      <c r="C2" s="74"/>
      <c r="G2" s="68"/>
      <c r="H2" s="68"/>
      <c r="I2" s="68"/>
    </row>
    <row r="3" ht="36" customHeight="1" spans="3:13">
      <c r="C3" s="171" t="s">
        <v>576</v>
      </c>
      <c r="E3" s="68">
        <v>12.11</v>
      </c>
      <c r="G3" s="68">
        <v>12.22</v>
      </c>
      <c r="H3" s="68"/>
      <c r="I3" s="68"/>
      <c r="M3" s="68">
        <v>1.2</v>
      </c>
    </row>
    <row r="4" ht="45.75" customHeight="1" spans="1:15">
      <c r="A4" s="76" t="s">
        <v>673</v>
      </c>
      <c r="B4" s="77" t="s">
        <v>752</v>
      </c>
      <c r="C4" s="78" t="s">
        <v>661</v>
      </c>
      <c r="G4" s="172" t="s">
        <v>753</v>
      </c>
      <c r="H4" s="172" t="s">
        <v>754</v>
      </c>
      <c r="I4" s="172" t="s">
        <v>755</v>
      </c>
      <c r="M4" s="172" t="s">
        <v>753</v>
      </c>
      <c r="N4" s="186" t="s">
        <v>754</v>
      </c>
      <c r="O4" s="172" t="s">
        <v>755</v>
      </c>
    </row>
    <row r="5" ht="45.75" customHeight="1" spans="1:25">
      <c r="A5" s="173" t="s">
        <v>756</v>
      </c>
      <c r="B5" s="174" t="s">
        <v>757</v>
      </c>
      <c r="C5" s="78">
        <v>6</v>
      </c>
      <c r="D5" s="83">
        <v>105429</v>
      </c>
      <c r="E5" s="175">
        <v>595734.14</v>
      </c>
      <c r="F5" s="68">
        <f>104401+13602</f>
        <v>118003</v>
      </c>
      <c r="G5" s="69" t="s">
        <v>621</v>
      </c>
      <c r="H5" s="69" t="s">
        <v>622</v>
      </c>
      <c r="I5" s="70">
        <v>596221.15</v>
      </c>
      <c r="J5" s="71">
        <f t="shared" ref="J5:J7" si="0">G5-A5</f>
        <v>-22</v>
      </c>
      <c r="K5" s="114">
        <f t="shared" ref="K5:K7" si="1">I5-C5</f>
        <v>596215.15</v>
      </c>
      <c r="L5" s="114">
        <v>75943</v>
      </c>
      <c r="M5" s="69" t="s">
        <v>621</v>
      </c>
      <c r="N5" s="69" t="s">
        <v>622</v>
      </c>
      <c r="O5" s="70">
        <v>643048.95</v>
      </c>
      <c r="P5" s="71">
        <f t="shared" ref="P5:P7" si="2">M5-A5</f>
        <v>-22</v>
      </c>
      <c r="Q5" s="114">
        <f t="shared" ref="Q5:Q7" si="3">O5-C5</f>
        <v>643042.95</v>
      </c>
      <c r="S5" s="68">
        <v>717759</v>
      </c>
      <c r="U5" s="115" t="s">
        <v>621</v>
      </c>
      <c r="V5" s="115" t="s">
        <v>622</v>
      </c>
      <c r="W5" s="116">
        <v>659380.53</v>
      </c>
      <c r="X5" s="68">
        <f t="shared" ref="X5:X7" si="4">C5-W5</f>
        <v>-659374.53</v>
      </c>
      <c r="Y5" s="68">
        <f t="shared" ref="Y5:Y7" si="5">U5-A5</f>
        <v>-22</v>
      </c>
    </row>
    <row r="6" s="168" customFormat="1" ht="45.75" customHeight="1" spans="1:25">
      <c r="A6" s="176" t="s">
        <v>758</v>
      </c>
      <c r="B6" s="177" t="s">
        <v>747</v>
      </c>
      <c r="C6" s="76" t="s">
        <v>746</v>
      </c>
      <c r="D6" s="178"/>
      <c r="E6" s="168">
        <v>7616.62</v>
      </c>
      <c r="G6" s="179" t="s">
        <v>709</v>
      </c>
      <c r="H6" s="179" t="s">
        <v>759</v>
      </c>
      <c r="I6" s="179">
        <v>7616.62</v>
      </c>
      <c r="J6" s="168">
        <f t="shared" si="0"/>
        <v>-2200</v>
      </c>
      <c r="K6" s="168">
        <f t="shared" si="1"/>
        <v>7610.62</v>
      </c>
      <c r="M6" s="179" t="s">
        <v>709</v>
      </c>
      <c r="N6" s="179" t="s">
        <v>759</v>
      </c>
      <c r="O6" s="179">
        <v>7749.58</v>
      </c>
      <c r="P6" s="168">
        <f t="shared" si="2"/>
        <v>-2200</v>
      </c>
      <c r="Q6" s="168">
        <f t="shared" si="3"/>
        <v>7743.58</v>
      </c>
      <c r="U6" s="187" t="s">
        <v>709</v>
      </c>
      <c r="V6" s="187" t="s">
        <v>759</v>
      </c>
      <c r="W6" s="187">
        <v>8475.47</v>
      </c>
      <c r="X6" s="168">
        <f t="shared" si="4"/>
        <v>-8469.47</v>
      </c>
      <c r="Y6" s="168">
        <f t="shared" si="5"/>
        <v>-2200</v>
      </c>
    </row>
    <row r="7" s="169" customFormat="1" ht="45.75" customHeight="1" spans="1:25">
      <c r="A7" s="180" t="s">
        <v>760</v>
      </c>
      <c r="B7" s="181" t="s">
        <v>748</v>
      </c>
      <c r="C7" s="166" t="s">
        <v>746</v>
      </c>
      <c r="D7" s="182"/>
      <c r="E7" s="169">
        <v>3922.87</v>
      </c>
      <c r="G7" s="183" t="s">
        <v>712</v>
      </c>
      <c r="H7" s="183" t="s">
        <v>761</v>
      </c>
      <c r="I7" s="183">
        <v>3922.87</v>
      </c>
      <c r="J7" s="169">
        <f t="shared" si="0"/>
        <v>-220004</v>
      </c>
      <c r="K7" s="169">
        <f t="shared" si="1"/>
        <v>3916.87</v>
      </c>
      <c r="L7" s="169">
        <v>750</v>
      </c>
      <c r="M7" s="183" t="s">
        <v>712</v>
      </c>
      <c r="N7" s="183" t="s">
        <v>761</v>
      </c>
      <c r="O7" s="183">
        <v>4041.81</v>
      </c>
      <c r="P7" s="169">
        <f t="shared" si="2"/>
        <v>-220004</v>
      </c>
      <c r="Q7" s="169">
        <f t="shared" si="3"/>
        <v>4035.81</v>
      </c>
      <c r="U7" s="188" t="s">
        <v>712</v>
      </c>
      <c r="V7" s="188" t="s">
        <v>761</v>
      </c>
      <c r="W7" s="188">
        <v>4680.94</v>
      </c>
      <c r="X7" s="169">
        <f t="shared" si="4"/>
        <v>-4674.94</v>
      </c>
      <c r="Y7" s="169">
        <f t="shared" si="5"/>
        <v>-220004</v>
      </c>
    </row>
    <row r="8" ht="45.75" customHeight="1" spans="1:24">
      <c r="A8" s="184" t="s">
        <v>720</v>
      </c>
      <c r="B8" s="185"/>
      <c r="C8" s="78">
        <v>6</v>
      </c>
      <c r="G8" s="172" t="str">
        <f>""</f>
        <v/>
      </c>
      <c r="H8" s="172" t="str">
        <f>""</f>
        <v/>
      </c>
      <c r="I8" s="172" t="str">
        <f>""</f>
        <v/>
      </c>
      <c r="M8" s="172" t="str">
        <f>""</f>
        <v/>
      </c>
      <c r="N8" s="186" t="str">
        <f>""</f>
        <v/>
      </c>
      <c r="O8" s="172" t="str">
        <f>""</f>
        <v/>
      </c>
      <c r="W8" s="189" t="e">
        <f>#REF!+#REF!+#REF!+#REF!+#REF!+#REF!+#REF!+#REF!+#REF!+#REF!+#REF!+#REF!+#REF!+#REF!+#REF!+#REF!+#REF!+#REF!+#REF!+#REF!+#REF!</f>
        <v>#REF!</v>
      </c>
      <c r="X8" s="189" t="e">
        <f>#REF!+#REF!+#REF!+#REF!+#REF!+#REF!+#REF!+#REF!+#REF!+#REF!+#REF!+#REF!+#REF!+#REF!+#REF!+#REF!+#REF!+#REF!+#REF!+#REF!+#REF!</f>
        <v>#REF!</v>
      </c>
    </row>
    <row r="9" ht="19.5" customHeight="1" spans="17:25">
      <c r="Q9" s="114"/>
      <c r="U9" s="115" t="s">
        <v>67</v>
      </c>
      <c r="V9" s="115" t="s">
        <v>625</v>
      </c>
      <c r="W9" s="116">
        <v>19998</v>
      </c>
      <c r="X9" s="68">
        <f>C9-W9</f>
        <v>-19998</v>
      </c>
      <c r="Y9" s="68">
        <f>U9-A9</f>
        <v>23203</v>
      </c>
    </row>
    <row r="10" ht="19.5" customHeight="1" spans="17:25">
      <c r="Q10" s="114"/>
      <c r="U10" s="115" t="s">
        <v>71</v>
      </c>
      <c r="V10" s="115" t="s">
        <v>626</v>
      </c>
      <c r="W10" s="116">
        <v>19998</v>
      </c>
      <c r="X10" s="68">
        <f>C10-W10</f>
        <v>-19998</v>
      </c>
      <c r="Y10" s="68">
        <f>U10-A10</f>
        <v>2320301</v>
      </c>
    </row>
    <row r="11" ht="19.5" customHeight="1" spans="17:17">
      <c r="Q11" s="114"/>
    </row>
    <row r="12" ht="19.5" customHeight="1" spans="17:17">
      <c r="Q12" s="114"/>
    </row>
    <row r="13" ht="19.5" customHeight="1" spans="17:17">
      <c r="Q13" s="114"/>
    </row>
    <row r="14" ht="19.5" customHeight="1" spans="17:17">
      <c r="Q14" s="114"/>
    </row>
    <row r="15" ht="19.5" customHeight="1" spans="17:17">
      <c r="Q15" s="114"/>
    </row>
    <row r="16" ht="19.5" customHeight="1" spans="17:17">
      <c r="Q16" s="114"/>
    </row>
    <row r="17" ht="19.5" customHeight="1" spans="17:17">
      <c r="Q17" s="114"/>
    </row>
    <row r="18" ht="19.5" customHeight="1" spans="17:17">
      <c r="Q18" s="114"/>
    </row>
    <row r="19" ht="19.5" customHeight="1" spans="17:17">
      <c r="Q19" s="114"/>
    </row>
    <row r="20" ht="19.5" customHeight="1" spans="17:17">
      <c r="Q20" s="114"/>
    </row>
    <row r="21" ht="19.5" customHeight="1" spans="17:17">
      <c r="Q21" s="114"/>
    </row>
    <row r="22" ht="19.5" customHeight="1" spans="17:17">
      <c r="Q22" s="114"/>
    </row>
    <row r="23" ht="19.5" customHeight="1" spans="17:17">
      <c r="Q23" s="114"/>
    </row>
  </sheetData>
  <mergeCells count="2">
    <mergeCell ref="A2:C2"/>
    <mergeCell ref="A8:B8"/>
  </mergeCells>
  <printOptions horizontalCentered="1"/>
  <pageMargins left="0.748031496062992" right="0.748031496062992" top="0.984251968503937" bottom="0.984251968503937" header="0.511811023622047" footer="0.511811023622047"/>
  <pageSetup paperSize="9" scale="95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B22"/>
  <sheetViews>
    <sheetView workbookViewId="0">
      <selection activeCell="B13" sqref="B13"/>
    </sheetView>
  </sheetViews>
  <sheetFormatPr defaultColWidth="7" defaultRowHeight="15" outlineLevelCol="1"/>
  <cols>
    <col min="1" max="1" width="42.125" style="66" customWidth="1"/>
    <col min="2" max="2" width="37" style="161" customWidth="1"/>
    <col min="3" max="16384" width="7" style="68"/>
  </cols>
  <sheetData>
    <row r="1" ht="21.75" customHeight="1" spans="1:2">
      <c r="A1" s="2" t="s">
        <v>762</v>
      </c>
      <c r="B1" s="162"/>
    </row>
    <row r="2" ht="51.75" customHeight="1" spans="1:2">
      <c r="A2" s="163" t="s">
        <v>763</v>
      </c>
      <c r="B2" s="73"/>
    </row>
    <row r="3" ht="38.25" customHeight="1" spans="2:2">
      <c r="B3" s="150" t="s">
        <v>576</v>
      </c>
    </row>
    <row r="4" s="160" customFormat="1" ht="39.75" customHeight="1" spans="1:2">
      <c r="A4" s="164" t="s">
        <v>577</v>
      </c>
      <c r="B4" s="164" t="s">
        <v>4</v>
      </c>
    </row>
    <row r="5" ht="39.75" customHeight="1" spans="1:2">
      <c r="A5" s="165" t="s">
        <v>584</v>
      </c>
      <c r="B5" s="166" t="s">
        <v>742</v>
      </c>
    </row>
    <row r="6" ht="39.75" customHeight="1" spans="1:2">
      <c r="A6" s="166" t="s">
        <v>719</v>
      </c>
      <c r="B6" s="166"/>
    </row>
    <row r="7" ht="39.75" customHeight="1" spans="1:2">
      <c r="A7" s="76" t="s">
        <v>720</v>
      </c>
      <c r="B7" s="166" t="s">
        <v>742</v>
      </c>
    </row>
    <row r="8" ht="19.5" customHeight="1"/>
    <row r="9" ht="19.5" customHeight="1"/>
    <row r="10" ht="19.5" customHeight="1"/>
    <row r="11" ht="19.5" customHeight="1" spans="1:2">
      <c r="A11" s="68"/>
      <c r="B11" s="167"/>
    </row>
    <row r="12" ht="19.5" customHeight="1" spans="1:2">
      <c r="A12" s="68"/>
      <c r="B12" s="167"/>
    </row>
    <row r="13" ht="19.5" customHeight="1" spans="1:2">
      <c r="A13" s="68"/>
      <c r="B13" s="167"/>
    </row>
    <row r="14" ht="19.5" customHeight="1" spans="1:2">
      <c r="A14" s="68"/>
      <c r="B14" s="167"/>
    </row>
    <row r="15" ht="19.5" customHeight="1" spans="1:2">
      <c r="A15" s="68"/>
      <c r="B15" s="167"/>
    </row>
    <row r="16" ht="19.5" customHeight="1" spans="1:2">
      <c r="A16" s="68"/>
      <c r="B16" s="167"/>
    </row>
    <row r="17" ht="19.5" customHeight="1" spans="1:2">
      <c r="A17" s="68"/>
      <c r="B17" s="167"/>
    </row>
    <row r="18" ht="19.5" customHeight="1" spans="1:2">
      <c r="A18" s="68"/>
      <c r="B18" s="167"/>
    </row>
    <row r="19" ht="19.5" customHeight="1" spans="1:2">
      <c r="A19" s="68"/>
      <c r="B19" s="167"/>
    </row>
    <row r="20" ht="19.5" customHeight="1" spans="1:2">
      <c r="A20" s="68"/>
      <c r="B20" s="167"/>
    </row>
    <row r="21" ht="19.5" customHeight="1" spans="1:2">
      <c r="A21" s="68"/>
      <c r="B21" s="167"/>
    </row>
    <row r="22" ht="19.5" customHeight="1" spans="1:2">
      <c r="A22" s="68"/>
      <c r="B22" s="167"/>
    </row>
  </sheetData>
  <mergeCells count="1">
    <mergeCell ref="A2:B2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C6"/>
  <sheetViews>
    <sheetView workbookViewId="0">
      <selection activeCell="B17" sqref="B17"/>
    </sheetView>
  </sheetViews>
  <sheetFormatPr defaultColWidth="7.875" defaultRowHeight="15.75" outlineLevelRow="5" outlineLevelCol="2"/>
  <cols>
    <col min="1" max="1" width="54.375" style="144" customWidth="1"/>
    <col min="2" max="2" width="37.625" style="145" customWidth="1"/>
    <col min="3" max="3" width="8" style="144" customWidth="1"/>
    <col min="4" max="4" width="7.875" style="144" customWidth="1"/>
    <col min="5" max="5" width="8.5" style="144" hidden="1" customWidth="1"/>
    <col min="6" max="6" width="7.875" style="144" hidden="1" customWidth="1"/>
    <col min="7" max="254" width="7.875" style="144"/>
    <col min="255" max="255" width="35.75" style="144" customWidth="1"/>
    <col min="256" max="256" width="7.875" style="144" hidden="1" customWidth="1"/>
    <col min="257" max="258" width="12" style="144" customWidth="1"/>
    <col min="259" max="259" width="8" style="144" customWidth="1"/>
    <col min="260" max="260" width="7.875" style="144" customWidth="1"/>
    <col min="261" max="262" width="7.875" style="144" hidden="1" customWidth="1"/>
    <col min="263" max="510" width="7.875" style="144"/>
    <col min="511" max="511" width="35.75" style="144" customWidth="1"/>
    <col min="512" max="512" width="7.875" style="144" hidden="1" customWidth="1"/>
    <col min="513" max="514" width="12" style="144" customWidth="1"/>
    <col min="515" max="515" width="8" style="144" customWidth="1"/>
    <col min="516" max="516" width="7.875" style="144" customWidth="1"/>
    <col min="517" max="518" width="7.875" style="144" hidden="1" customWidth="1"/>
    <col min="519" max="766" width="7.875" style="144"/>
    <col min="767" max="767" width="35.75" style="144" customWidth="1"/>
    <col min="768" max="768" width="7.875" style="144" hidden="1" customWidth="1"/>
    <col min="769" max="770" width="12" style="144" customWidth="1"/>
    <col min="771" max="771" width="8" style="144" customWidth="1"/>
    <col min="772" max="772" width="7.875" style="144" customWidth="1"/>
    <col min="773" max="774" width="7.875" style="144" hidden="1" customWidth="1"/>
    <col min="775" max="1022" width="7.875" style="144"/>
    <col min="1023" max="1023" width="35.75" style="144" customWidth="1"/>
    <col min="1024" max="1024" width="7.875" style="144" hidden="1" customWidth="1"/>
    <col min="1025" max="1026" width="12" style="144" customWidth="1"/>
    <col min="1027" max="1027" width="8" style="144" customWidth="1"/>
    <col min="1028" max="1028" width="7.875" style="144" customWidth="1"/>
    <col min="1029" max="1030" width="7.875" style="144" hidden="1" customWidth="1"/>
    <col min="1031" max="1278" width="7.875" style="144"/>
    <col min="1279" max="1279" width="35.75" style="144" customWidth="1"/>
    <col min="1280" max="1280" width="7.875" style="144" hidden="1" customWidth="1"/>
    <col min="1281" max="1282" width="12" style="144" customWidth="1"/>
    <col min="1283" max="1283" width="8" style="144" customWidth="1"/>
    <col min="1284" max="1284" width="7.875" style="144" customWidth="1"/>
    <col min="1285" max="1286" width="7.875" style="144" hidden="1" customWidth="1"/>
    <col min="1287" max="1534" width="7.875" style="144"/>
    <col min="1535" max="1535" width="35.75" style="144" customWidth="1"/>
    <col min="1536" max="1536" width="7.875" style="144" hidden="1" customWidth="1"/>
    <col min="1537" max="1538" width="12" style="144" customWidth="1"/>
    <col min="1539" max="1539" width="8" style="144" customWidth="1"/>
    <col min="1540" max="1540" width="7.875" style="144" customWidth="1"/>
    <col min="1541" max="1542" width="7.875" style="144" hidden="1" customWidth="1"/>
    <col min="1543" max="1790" width="7.875" style="144"/>
    <col min="1791" max="1791" width="35.75" style="144" customWidth="1"/>
    <col min="1792" max="1792" width="7.875" style="144" hidden="1" customWidth="1"/>
    <col min="1793" max="1794" width="12" style="144" customWidth="1"/>
    <col min="1795" max="1795" width="8" style="144" customWidth="1"/>
    <col min="1796" max="1796" width="7.875" style="144" customWidth="1"/>
    <col min="1797" max="1798" width="7.875" style="144" hidden="1" customWidth="1"/>
    <col min="1799" max="2046" width="7.875" style="144"/>
    <col min="2047" max="2047" width="35.75" style="144" customWidth="1"/>
    <col min="2048" max="2048" width="7.875" style="144" hidden="1" customWidth="1"/>
    <col min="2049" max="2050" width="12" style="144" customWidth="1"/>
    <col min="2051" max="2051" width="8" style="144" customWidth="1"/>
    <col min="2052" max="2052" width="7.875" style="144" customWidth="1"/>
    <col min="2053" max="2054" width="7.875" style="144" hidden="1" customWidth="1"/>
    <col min="2055" max="2302" width="7.875" style="144"/>
    <col min="2303" max="2303" width="35.75" style="144" customWidth="1"/>
    <col min="2304" max="2304" width="7.875" style="144" hidden="1" customWidth="1"/>
    <col min="2305" max="2306" width="12" style="144" customWidth="1"/>
    <col min="2307" max="2307" width="8" style="144" customWidth="1"/>
    <col min="2308" max="2308" width="7.875" style="144" customWidth="1"/>
    <col min="2309" max="2310" width="7.875" style="144" hidden="1" customWidth="1"/>
    <col min="2311" max="2558" width="7.875" style="144"/>
    <col min="2559" max="2559" width="35.75" style="144" customWidth="1"/>
    <col min="2560" max="2560" width="7.875" style="144" hidden="1" customWidth="1"/>
    <col min="2561" max="2562" width="12" style="144" customWidth="1"/>
    <col min="2563" max="2563" width="8" style="144" customWidth="1"/>
    <col min="2564" max="2564" width="7.875" style="144" customWidth="1"/>
    <col min="2565" max="2566" width="7.875" style="144" hidden="1" customWidth="1"/>
    <col min="2567" max="2814" width="7.875" style="144"/>
    <col min="2815" max="2815" width="35.75" style="144" customWidth="1"/>
    <col min="2816" max="2816" width="7.875" style="144" hidden="1" customWidth="1"/>
    <col min="2817" max="2818" width="12" style="144" customWidth="1"/>
    <col min="2819" max="2819" width="8" style="144" customWidth="1"/>
    <col min="2820" max="2820" width="7.875" style="144" customWidth="1"/>
    <col min="2821" max="2822" width="7.875" style="144" hidden="1" customWidth="1"/>
    <col min="2823" max="3070" width="7.875" style="144"/>
    <col min="3071" max="3071" width="35.75" style="144" customWidth="1"/>
    <col min="3072" max="3072" width="7.875" style="144" hidden="1" customWidth="1"/>
    <col min="3073" max="3074" width="12" style="144" customWidth="1"/>
    <col min="3075" max="3075" width="8" style="144" customWidth="1"/>
    <col min="3076" max="3076" width="7.875" style="144" customWidth="1"/>
    <col min="3077" max="3078" width="7.875" style="144" hidden="1" customWidth="1"/>
    <col min="3079" max="3326" width="7.875" style="144"/>
    <col min="3327" max="3327" width="35.75" style="144" customWidth="1"/>
    <col min="3328" max="3328" width="7.875" style="144" hidden="1" customWidth="1"/>
    <col min="3329" max="3330" width="12" style="144" customWidth="1"/>
    <col min="3331" max="3331" width="8" style="144" customWidth="1"/>
    <col min="3332" max="3332" width="7.875" style="144" customWidth="1"/>
    <col min="3333" max="3334" width="7.875" style="144" hidden="1" customWidth="1"/>
    <col min="3335" max="3582" width="7.875" style="144"/>
    <col min="3583" max="3583" width="35.75" style="144" customWidth="1"/>
    <col min="3584" max="3584" width="7.875" style="144" hidden="1" customWidth="1"/>
    <col min="3585" max="3586" width="12" style="144" customWidth="1"/>
    <col min="3587" max="3587" width="8" style="144" customWidth="1"/>
    <col min="3588" max="3588" width="7.875" style="144" customWidth="1"/>
    <col min="3589" max="3590" width="7.875" style="144" hidden="1" customWidth="1"/>
    <col min="3591" max="3838" width="7.875" style="144"/>
    <col min="3839" max="3839" width="35.75" style="144" customWidth="1"/>
    <col min="3840" max="3840" width="7.875" style="144" hidden="1" customWidth="1"/>
    <col min="3841" max="3842" width="12" style="144" customWidth="1"/>
    <col min="3843" max="3843" width="8" style="144" customWidth="1"/>
    <col min="3844" max="3844" width="7.875" style="144" customWidth="1"/>
    <col min="3845" max="3846" width="7.875" style="144" hidden="1" customWidth="1"/>
    <col min="3847" max="4094" width="7.875" style="144"/>
    <col min="4095" max="4095" width="35.75" style="144" customWidth="1"/>
    <col min="4096" max="4096" width="7.875" style="144" hidden="1" customWidth="1"/>
    <col min="4097" max="4098" width="12" style="144" customWidth="1"/>
    <col min="4099" max="4099" width="8" style="144" customWidth="1"/>
    <col min="4100" max="4100" width="7.875" style="144" customWidth="1"/>
    <col min="4101" max="4102" width="7.875" style="144" hidden="1" customWidth="1"/>
    <col min="4103" max="4350" width="7.875" style="144"/>
    <col min="4351" max="4351" width="35.75" style="144" customWidth="1"/>
    <col min="4352" max="4352" width="7.875" style="144" hidden="1" customWidth="1"/>
    <col min="4353" max="4354" width="12" style="144" customWidth="1"/>
    <col min="4355" max="4355" width="8" style="144" customWidth="1"/>
    <col min="4356" max="4356" width="7.875" style="144" customWidth="1"/>
    <col min="4357" max="4358" width="7.875" style="144" hidden="1" customWidth="1"/>
    <col min="4359" max="4606" width="7.875" style="144"/>
    <col min="4607" max="4607" width="35.75" style="144" customWidth="1"/>
    <col min="4608" max="4608" width="7.875" style="144" hidden="1" customWidth="1"/>
    <col min="4609" max="4610" width="12" style="144" customWidth="1"/>
    <col min="4611" max="4611" width="8" style="144" customWidth="1"/>
    <col min="4612" max="4612" width="7.875" style="144" customWidth="1"/>
    <col min="4613" max="4614" width="7.875" style="144" hidden="1" customWidth="1"/>
    <col min="4615" max="4862" width="7.875" style="144"/>
    <col min="4863" max="4863" width="35.75" style="144" customWidth="1"/>
    <col min="4864" max="4864" width="7.875" style="144" hidden="1" customWidth="1"/>
    <col min="4865" max="4866" width="12" style="144" customWidth="1"/>
    <col min="4867" max="4867" width="8" style="144" customWidth="1"/>
    <col min="4868" max="4868" width="7.875" style="144" customWidth="1"/>
    <col min="4869" max="4870" width="7.875" style="144" hidden="1" customWidth="1"/>
    <col min="4871" max="5118" width="7.875" style="144"/>
    <col min="5119" max="5119" width="35.75" style="144" customWidth="1"/>
    <col min="5120" max="5120" width="7.875" style="144" hidden="1" customWidth="1"/>
    <col min="5121" max="5122" width="12" style="144" customWidth="1"/>
    <col min="5123" max="5123" width="8" style="144" customWidth="1"/>
    <col min="5124" max="5124" width="7.875" style="144" customWidth="1"/>
    <col min="5125" max="5126" width="7.875" style="144" hidden="1" customWidth="1"/>
    <col min="5127" max="5374" width="7.875" style="144"/>
    <col min="5375" max="5375" width="35.75" style="144" customWidth="1"/>
    <col min="5376" max="5376" width="7.875" style="144" hidden="1" customWidth="1"/>
    <col min="5377" max="5378" width="12" style="144" customWidth="1"/>
    <col min="5379" max="5379" width="8" style="144" customWidth="1"/>
    <col min="5380" max="5380" width="7.875" style="144" customWidth="1"/>
    <col min="5381" max="5382" width="7.875" style="144" hidden="1" customWidth="1"/>
    <col min="5383" max="5630" width="7.875" style="144"/>
    <col min="5631" max="5631" width="35.75" style="144" customWidth="1"/>
    <col min="5632" max="5632" width="7.875" style="144" hidden="1" customWidth="1"/>
    <col min="5633" max="5634" width="12" style="144" customWidth="1"/>
    <col min="5635" max="5635" width="8" style="144" customWidth="1"/>
    <col min="5636" max="5636" width="7.875" style="144" customWidth="1"/>
    <col min="5637" max="5638" width="7.875" style="144" hidden="1" customWidth="1"/>
    <col min="5639" max="5886" width="7.875" style="144"/>
    <col min="5887" max="5887" width="35.75" style="144" customWidth="1"/>
    <col min="5888" max="5888" width="7.875" style="144" hidden="1" customWidth="1"/>
    <col min="5889" max="5890" width="12" style="144" customWidth="1"/>
    <col min="5891" max="5891" width="8" style="144" customWidth="1"/>
    <col min="5892" max="5892" width="7.875" style="144" customWidth="1"/>
    <col min="5893" max="5894" width="7.875" style="144" hidden="1" customWidth="1"/>
    <col min="5895" max="6142" width="7.875" style="144"/>
    <col min="6143" max="6143" width="35.75" style="144" customWidth="1"/>
    <col min="6144" max="6144" width="7.875" style="144" hidden="1" customWidth="1"/>
    <col min="6145" max="6146" width="12" style="144" customWidth="1"/>
    <col min="6147" max="6147" width="8" style="144" customWidth="1"/>
    <col min="6148" max="6148" width="7.875" style="144" customWidth="1"/>
    <col min="6149" max="6150" width="7.875" style="144" hidden="1" customWidth="1"/>
    <col min="6151" max="6398" width="7.875" style="144"/>
    <col min="6399" max="6399" width="35.75" style="144" customWidth="1"/>
    <col min="6400" max="6400" width="7.875" style="144" hidden="1" customWidth="1"/>
    <col min="6401" max="6402" width="12" style="144" customWidth="1"/>
    <col min="6403" max="6403" width="8" style="144" customWidth="1"/>
    <col min="6404" max="6404" width="7.875" style="144" customWidth="1"/>
    <col min="6405" max="6406" width="7.875" style="144" hidden="1" customWidth="1"/>
    <col min="6407" max="6654" width="7.875" style="144"/>
    <col min="6655" max="6655" width="35.75" style="144" customWidth="1"/>
    <col min="6656" max="6656" width="7.875" style="144" hidden="1" customWidth="1"/>
    <col min="6657" max="6658" width="12" style="144" customWidth="1"/>
    <col min="6659" max="6659" width="8" style="144" customWidth="1"/>
    <col min="6660" max="6660" width="7.875" style="144" customWidth="1"/>
    <col min="6661" max="6662" width="7.875" style="144" hidden="1" customWidth="1"/>
    <col min="6663" max="6910" width="7.875" style="144"/>
    <col min="6911" max="6911" width="35.75" style="144" customWidth="1"/>
    <col min="6912" max="6912" width="7.875" style="144" hidden="1" customWidth="1"/>
    <col min="6913" max="6914" width="12" style="144" customWidth="1"/>
    <col min="6915" max="6915" width="8" style="144" customWidth="1"/>
    <col min="6916" max="6916" width="7.875" style="144" customWidth="1"/>
    <col min="6917" max="6918" width="7.875" style="144" hidden="1" customWidth="1"/>
    <col min="6919" max="7166" width="7.875" style="144"/>
    <col min="7167" max="7167" width="35.75" style="144" customWidth="1"/>
    <col min="7168" max="7168" width="7.875" style="144" hidden="1" customWidth="1"/>
    <col min="7169" max="7170" width="12" style="144" customWidth="1"/>
    <col min="7171" max="7171" width="8" style="144" customWidth="1"/>
    <col min="7172" max="7172" width="7.875" style="144" customWidth="1"/>
    <col min="7173" max="7174" width="7.875" style="144" hidden="1" customWidth="1"/>
    <col min="7175" max="7422" width="7.875" style="144"/>
    <col min="7423" max="7423" width="35.75" style="144" customWidth="1"/>
    <col min="7424" max="7424" width="7.875" style="144" hidden="1" customWidth="1"/>
    <col min="7425" max="7426" width="12" style="144" customWidth="1"/>
    <col min="7427" max="7427" width="8" style="144" customWidth="1"/>
    <col min="7428" max="7428" width="7.875" style="144" customWidth="1"/>
    <col min="7429" max="7430" width="7.875" style="144" hidden="1" customWidth="1"/>
    <col min="7431" max="7678" width="7.875" style="144"/>
    <col min="7679" max="7679" width="35.75" style="144" customWidth="1"/>
    <col min="7680" max="7680" width="7.875" style="144" hidden="1" customWidth="1"/>
    <col min="7681" max="7682" width="12" style="144" customWidth="1"/>
    <col min="7683" max="7683" width="8" style="144" customWidth="1"/>
    <col min="7684" max="7684" width="7.875" style="144" customWidth="1"/>
    <col min="7685" max="7686" width="7.875" style="144" hidden="1" customWidth="1"/>
    <col min="7687" max="7934" width="7.875" style="144"/>
    <col min="7935" max="7935" width="35.75" style="144" customWidth="1"/>
    <col min="7936" max="7936" width="7.875" style="144" hidden="1" customWidth="1"/>
    <col min="7937" max="7938" width="12" style="144" customWidth="1"/>
    <col min="7939" max="7939" width="8" style="144" customWidth="1"/>
    <col min="7940" max="7940" width="7.875" style="144" customWidth="1"/>
    <col min="7941" max="7942" width="7.875" style="144" hidden="1" customWidth="1"/>
    <col min="7943" max="8190" width="7.875" style="144"/>
    <col min="8191" max="8191" width="35.75" style="144" customWidth="1"/>
    <col min="8192" max="8192" width="7.875" style="144" hidden="1" customWidth="1"/>
    <col min="8193" max="8194" width="12" style="144" customWidth="1"/>
    <col min="8195" max="8195" width="8" style="144" customWidth="1"/>
    <col min="8196" max="8196" width="7.875" style="144" customWidth="1"/>
    <col min="8197" max="8198" width="7.875" style="144" hidden="1" customWidth="1"/>
    <col min="8199" max="8446" width="7.875" style="144"/>
    <col min="8447" max="8447" width="35.75" style="144" customWidth="1"/>
    <col min="8448" max="8448" width="7.875" style="144" hidden="1" customWidth="1"/>
    <col min="8449" max="8450" width="12" style="144" customWidth="1"/>
    <col min="8451" max="8451" width="8" style="144" customWidth="1"/>
    <col min="8452" max="8452" width="7.875" style="144" customWidth="1"/>
    <col min="8453" max="8454" width="7.875" style="144" hidden="1" customWidth="1"/>
    <col min="8455" max="8702" width="7.875" style="144"/>
    <col min="8703" max="8703" width="35.75" style="144" customWidth="1"/>
    <col min="8704" max="8704" width="7.875" style="144" hidden="1" customWidth="1"/>
    <col min="8705" max="8706" width="12" style="144" customWidth="1"/>
    <col min="8707" max="8707" width="8" style="144" customWidth="1"/>
    <col min="8708" max="8708" width="7.875" style="144" customWidth="1"/>
    <col min="8709" max="8710" width="7.875" style="144" hidden="1" customWidth="1"/>
    <col min="8711" max="8958" width="7.875" style="144"/>
    <col min="8959" max="8959" width="35.75" style="144" customWidth="1"/>
    <col min="8960" max="8960" width="7.875" style="144" hidden="1" customWidth="1"/>
    <col min="8961" max="8962" width="12" style="144" customWidth="1"/>
    <col min="8963" max="8963" width="8" style="144" customWidth="1"/>
    <col min="8964" max="8964" width="7.875" style="144" customWidth="1"/>
    <col min="8965" max="8966" width="7.875" style="144" hidden="1" customWidth="1"/>
    <col min="8967" max="9214" width="7.875" style="144"/>
    <col min="9215" max="9215" width="35.75" style="144" customWidth="1"/>
    <col min="9216" max="9216" width="7.875" style="144" hidden="1" customWidth="1"/>
    <col min="9217" max="9218" width="12" style="144" customWidth="1"/>
    <col min="9219" max="9219" width="8" style="144" customWidth="1"/>
    <col min="9220" max="9220" width="7.875" style="144" customWidth="1"/>
    <col min="9221" max="9222" width="7.875" style="144" hidden="1" customWidth="1"/>
    <col min="9223" max="9470" width="7.875" style="144"/>
    <col min="9471" max="9471" width="35.75" style="144" customWidth="1"/>
    <col min="9472" max="9472" width="7.875" style="144" hidden="1" customWidth="1"/>
    <col min="9473" max="9474" width="12" style="144" customWidth="1"/>
    <col min="9475" max="9475" width="8" style="144" customWidth="1"/>
    <col min="9476" max="9476" width="7.875" style="144" customWidth="1"/>
    <col min="9477" max="9478" width="7.875" style="144" hidden="1" customWidth="1"/>
    <col min="9479" max="9726" width="7.875" style="144"/>
    <col min="9727" max="9727" width="35.75" style="144" customWidth="1"/>
    <col min="9728" max="9728" width="7.875" style="144" hidden="1" customWidth="1"/>
    <col min="9729" max="9730" width="12" style="144" customWidth="1"/>
    <col min="9731" max="9731" width="8" style="144" customWidth="1"/>
    <col min="9732" max="9732" width="7.875" style="144" customWidth="1"/>
    <col min="9733" max="9734" width="7.875" style="144" hidden="1" customWidth="1"/>
    <col min="9735" max="9982" width="7.875" style="144"/>
    <col min="9983" max="9983" width="35.75" style="144" customWidth="1"/>
    <col min="9984" max="9984" width="7.875" style="144" hidden="1" customWidth="1"/>
    <col min="9985" max="9986" width="12" style="144" customWidth="1"/>
    <col min="9987" max="9987" width="8" style="144" customWidth="1"/>
    <col min="9988" max="9988" width="7.875" style="144" customWidth="1"/>
    <col min="9989" max="9990" width="7.875" style="144" hidden="1" customWidth="1"/>
    <col min="9991" max="10238" width="7.875" style="144"/>
    <col min="10239" max="10239" width="35.75" style="144" customWidth="1"/>
    <col min="10240" max="10240" width="7.875" style="144" hidden="1" customWidth="1"/>
    <col min="10241" max="10242" width="12" style="144" customWidth="1"/>
    <col min="10243" max="10243" width="8" style="144" customWidth="1"/>
    <col min="10244" max="10244" width="7.875" style="144" customWidth="1"/>
    <col min="10245" max="10246" width="7.875" style="144" hidden="1" customWidth="1"/>
    <col min="10247" max="10494" width="7.875" style="144"/>
    <col min="10495" max="10495" width="35.75" style="144" customWidth="1"/>
    <col min="10496" max="10496" width="7.875" style="144" hidden="1" customWidth="1"/>
    <col min="10497" max="10498" width="12" style="144" customWidth="1"/>
    <col min="10499" max="10499" width="8" style="144" customWidth="1"/>
    <col min="10500" max="10500" width="7.875" style="144" customWidth="1"/>
    <col min="10501" max="10502" width="7.875" style="144" hidden="1" customWidth="1"/>
    <col min="10503" max="10750" width="7.875" style="144"/>
    <col min="10751" max="10751" width="35.75" style="144" customWidth="1"/>
    <col min="10752" max="10752" width="7.875" style="144" hidden="1" customWidth="1"/>
    <col min="10753" max="10754" width="12" style="144" customWidth="1"/>
    <col min="10755" max="10755" width="8" style="144" customWidth="1"/>
    <col min="10756" max="10756" width="7.875" style="144" customWidth="1"/>
    <col min="10757" max="10758" width="7.875" style="144" hidden="1" customWidth="1"/>
    <col min="10759" max="11006" width="7.875" style="144"/>
    <col min="11007" max="11007" width="35.75" style="144" customWidth="1"/>
    <col min="11008" max="11008" width="7.875" style="144" hidden="1" customWidth="1"/>
    <col min="11009" max="11010" width="12" style="144" customWidth="1"/>
    <col min="11011" max="11011" width="8" style="144" customWidth="1"/>
    <col min="11012" max="11012" width="7.875" style="144" customWidth="1"/>
    <col min="11013" max="11014" width="7.875" style="144" hidden="1" customWidth="1"/>
    <col min="11015" max="11262" width="7.875" style="144"/>
    <col min="11263" max="11263" width="35.75" style="144" customWidth="1"/>
    <col min="11264" max="11264" width="7.875" style="144" hidden="1" customWidth="1"/>
    <col min="11265" max="11266" width="12" style="144" customWidth="1"/>
    <col min="11267" max="11267" width="8" style="144" customWidth="1"/>
    <col min="11268" max="11268" width="7.875" style="144" customWidth="1"/>
    <col min="11269" max="11270" width="7.875" style="144" hidden="1" customWidth="1"/>
    <col min="11271" max="11518" width="7.875" style="144"/>
    <col min="11519" max="11519" width="35.75" style="144" customWidth="1"/>
    <col min="11520" max="11520" width="7.875" style="144" hidden="1" customWidth="1"/>
    <col min="11521" max="11522" width="12" style="144" customWidth="1"/>
    <col min="11523" max="11523" width="8" style="144" customWidth="1"/>
    <col min="11524" max="11524" width="7.875" style="144" customWidth="1"/>
    <col min="11525" max="11526" width="7.875" style="144" hidden="1" customWidth="1"/>
    <col min="11527" max="11774" width="7.875" style="144"/>
    <col min="11775" max="11775" width="35.75" style="144" customWidth="1"/>
    <col min="11776" max="11776" width="7.875" style="144" hidden="1" customWidth="1"/>
    <col min="11777" max="11778" width="12" style="144" customWidth="1"/>
    <col min="11779" max="11779" width="8" style="144" customWidth="1"/>
    <col min="11780" max="11780" width="7.875" style="144" customWidth="1"/>
    <col min="11781" max="11782" width="7.875" style="144" hidden="1" customWidth="1"/>
    <col min="11783" max="12030" width="7.875" style="144"/>
    <col min="12031" max="12031" width="35.75" style="144" customWidth="1"/>
    <col min="12032" max="12032" width="7.875" style="144" hidden="1" customWidth="1"/>
    <col min="12033" max="12034" width="12" style="144" customWidth="1"/>
    <col min="12035" max="12035" width="8" style="144" customWidth="1"/>
    <col min="12036" max="12036" width="7.875" style="144" customWidth="1"/>
    <col min="12037" max="12038" width="7.875" style="144" hidden="1" customWidth="1"/>
    <col min="12039" max="12286" width="7.875" style="144"/>
    <col min="12287" max="12287" width="35.75" style="144" customWidth="1"/>
    <col min="12288" max="12288" width="7.875" style="144" hidden="1" customWidth="1"/>
    <col min="12289" max="12290" width="12" style="144" customWidth="1"/>
    <col min="12291" max="12291" width="8" style="144" customWidth="1"/>
    <col min="12292" max="12292" width="7.875" style="144" customWidth="1"/>
    <col min="12293" max="12294" width="7.875" style="144" hidden="1" customWidth="1"/>
    <col min="12295" max="12542" width="7.875" style="144"/>
    <col min="12543" max="12543" width="35.75" style="144" customWidth="1"/>
    <col min="12544" max="12544" width="7.875" style="144" hidden="1" customWidth="1"/>
    <col min="12545" max="12546" width="12" style="144" customWidth="1"/>
    <col min="12547" max="12547" width="8" style="144" customWidth="1"/>
    <col min="12548" max="12548" width="7.875" style="144" customWidth="1"/>
    <col min="12549" max="12550" width="7.875" style="144" hidden="1" customWidth="1"/>
    <col min="12551" max="12798" width="7.875" style="144"/>
    <col min="12799" max="12799" width="35.75" style="144" customWidth="1"/>
    <col min="12800" max="12800" width="7.875" style="144" hidden="1" customWidth="1"/>
    <col min="12801" max="12802" width="12" style="144" customWidth="1"/>
    <col min="12803" max="12803" width="8" style="144" customWidth="1"/>
    <col min="12804" max="12804" width="7.875" style="144" customWidth="1"/>
    <col min="12805" max="12806" width="7.875" style="144" hidden="1" customWidth="1"/>
    <col min="12807" max="13054" width="7.875" style="144"/>
    <col min="13055" max="13055" width="35.75" style="144" customWidth="1"/>
    <col min="13056" max="13056" width="7.875" style="144" hidden="1" customWidth="1"/>
    <col min="13057" max="13058" width="12" style="144" customWidth="1"/>
    <col min="13059" max="13059" width="8" style="144" customWidth="1"/>
    <col min="13060" max="13060" width="7.875" style="144" customWidth="1"/>
    <col min="13061" max="13062" width="7.875" style="144" hidden="1" customWidth="1"/>
    <col min="13063" max="13310" width="7.875" style="144"/>
    <col min="13311" max="13311" width="35.75" style="144" customWidth="1"/>
    <col min="13312" max="13312" width="7.875" style="144" hidden="1" customWidth="1"/>
    <col min="13313" max="13314" width="12" style="144" customWidth="1"/>
    <col min="13315" max="13315" width="8" style="144" customWidth="1"/>
    <col min="13316" max="13316" width="7.875" style="144" customWidth="1"/>
    <col min="13317" max="13318" width="7.875" style="144" hidden="1" customWidth="1"/>
    <col min="13319" max="13566" width="7.875" style="144"/>
    <col min="13567" max="13567" width="35.75" style="144" customWidth="1"/>
    <col min="13568" max="13568" width="7.875" style="144" hidden="1" customWidth="1"/>
    <col min="13569" max="13570" width="12" style="144" customWidth="1"/>
    <col min="13571" max="13571" width="8" style="144" customWidth="1"/>
    <col min="13572" max="13572" width="7.875" style="144" customWidth="1"/>
    <col min="13573" max="13574" width="7.875" style="144" hidden="1" customWidth="1"/>
    <col min="13575" max="13822" width="7.875" style="144"/>
    <col min="13823" max="13823" width="35.75" style="144" customWidth="1"/>
    <col min="13824" max="13824" width="7.875" style="144" hidden="1" customWidth="1"/>
    <col min="13825" max="13826" width="12" style="144" customWidth="1"/>
    <col min="13827" max="13827" width="8" style="144" customWidth="1"/>
    <col min="13828" max="13828" width="7.875" style="144" customWidth="1"/>
    <col min="13829" max="13830" width="7.875" style="144" hidden="1" customWidth="1"/>
    <col min="13831" max="14078" width="7.875" style="144"/>
    <col min="14079" max="14079" width="35.75" style="144" customWidth="1"/>
    <col min="14080" max="14080" width="7.875" style="144" hidden="1" customWidth="1"/>
    <col min="14081" max="14082" width="12" style="144" customWidth="1"/>
    <col min="14083" max="14083" width="8" style="144" customWidth="1"/>
    <col min="14084" max="14084" width="7.875" style="144" customWidth="1"/>
    <col min="14085" max="14086" width="7.875" style="144" hidden="1" customWidth="1"/>
    <col min="14087" max="14334" width="7.875" style="144"/>
    <col min="14335" max="14335" width="35.75" style="144" customWidth="1"/>
    <col min="14336" max="14336" width="7.875" style="144" hidden="1" customWidth="1"/>
    <col min="14337" max="14338" width="12" style="144" customWidth="1"/>
    <col min="14339" max="14339" width="8" style="144" customWidth="1"/>
    <col min="14340" max="14340" width="7.875" style="144" customWidth="1"/>
    <col min="14341" max="14342" width="7.875" style="144" hidden="1" customWidth="1"/>
    <col min="14343" max="14590" width="7.875" style="144"/>
    <col min="14591" max="14591" width="35.75" style="144" customWidth="1"/>
    <col min="14592" max="14592" width="7.875" style="144" hidden="1" customWidth="1"/>
    <col min="14593" max="14594" width="12" style="144" customWidth="1"/>
    <col min="14595" max="14595" width="8" style="144" customWidth="1"/>
    <col min="14596" max="14596" width="7.875" style="144" customWidth="1"/>
    <col min="14597" max="14598" width="7.875" style="144" hidden="1" customWidth="1"/>
    <col min="14599" max="14846" width="7.875" style="144"/>
    <col min="14847" max="14847" width="35.75" style="144" customWidth="1"/>
    <col min="14848" max="14848" width="7.875" style="144" hidden="1" customWidth="1"/>
    <col min="14849" max="14850" width="12" style="144" customWidth="1"/>
    <col min="14851" max="14851" width="8" style="144" customWidth="1"/>
    <col min="14852" max="14852" width="7.875" style="144" customWidth="1"/>
    <col min="14853" max="14854" width="7.875" style="144" hidden="1" customWidth="1"/>
    <col min="14855" max="15102" width="7.875" style="144"/>
    <col min="15103" max="15103" width="35.75" style="144" customWidth="1"/>
    <col min="15104" max="15104" width="7.875" style="144" hidden="1" customWidth="1"/>
    <col min="15105" max="15106" width="12" style="144" customWidth="1"/>
    <col min="15107" max="15107" width="8" style="144" customWidth="1"/>
    <col min="15108" max="15108" width="7.875" style="144" customWidth="1"/>
    <col min="15109" max="15110" width="7.875" style="144" hidden="1" customWidth="1"/>
    <col min="15111" max="15358" width="7.875" style="144"/>
    <col min="15359" max="15359" width="35.75" style="144" customWidth="1"/>
    <col min="15360" max="15360" width="7.875" style="144" hidden="1" customWidth="1"/>
    <col min="15361" max="15362" width="12" style="144" customWidth="1"/>
    <col min="15363" max="15363" width="8" style="144" customWidth="1"/>
    <col min="15364" max="15364" width="7.875" style="144" customWidth="1"/>
    <col min="15365" max="15366" width="7.875" style="144" hidden="1" customWidth="1"/>
    <col min="15367" max="15614" width="7.875" style="144"/>
    <col min="15615" max="15615" width="35.75" style="144" customWidth="1"/>
    <col min="15616" max="15616" width="7.875" style="144" hidden="1" customWidth="1"/>
    <col min="15617" max="15618" width="12" style="144" customWidth="1"/>
    <col min="15619" max="15619" width="8" style="144" customWidth="1"/>
    <col min="15620" max="15620" width="7.875" style="144" customWidth="1"/>
    <col min="15621" max="15622" width="7.875" style="144" hidden="1" customWidth="1"/>
    <col min="15623" max="15870" width="7.875" style="144"/>
    <col min="15871" max="15871" width="35.75" style="144" customWidth="1"/>
    <col min="15872" max="15872" width="7.875" style="144" hidden="1" customWidth="1"/>
    <col min="15873" max="15874" width="12" style="144" customWidth="1"/>
    <col min="15875" max="15875" width="8" style="144" customWidth="1"/>
    <col min="15876" max="15876" width="7.875" style="144" customWidth="1"/>
    <col min="15877" max="15878" width="7.875" style="144" hidden="1" customWidth="1"/>
    <col min="15879" max="16126" width="7.875" style="144"/>
    <col min="16127" max="16127" width="35.75" style="144" customWidth="1"/>
    <col min="16128" max="16128" width="7.875" style="144" hidden="1" customWidth="1"/>
    <col min="16129" max="16130" width="12" style="144" customWidth="1"/>
    <col min="16131" max="16131" width="8" style="144" customWidth="1"/>
    <col min="16132" max="16132" width="7.875" style="144" customWidth="1"/>
    <col min="16133" max="16134" width="7.875" style="144" hidden="1" customWidth="1"/>
    <col min="16135" max="16384" width="7.875" style="144"/>
  </cols>
  <sheetData>
    <row r="1" ht="27" customHeight="1" spans="1:2">
      <c r="A1" s="146" t="s">
        <v>764</v>
      </c>
      <c r="B1" s="147"/>
    </row>
    <row r="2" ht="39.95" customHeight="1" spans="1:2">
      <c r="A2" s="148" t="s">
        <v>765</v>
      </c>
      <c r="B2" s="148"/>
    </row>
    <row r="3" s="140" customFormat="1" ht="27.75" customHeight="1" spans="1:2">
      <c r="A3" s="149"/>
      <c r="B3" s="150" t="s">
        <v>576</v>
      </c>
    </row>
    <row r="4" s="141" customFormat="1" ht="53.25" customHeight="1" spans="1:3">
      <c r="A4" s="151" t="s">
        <v>590</v>
      </c>
      <c r="B4" s="152" t="s">
        <v>4</v>
      </c>
      <c r="C4" s="153"/>
    </row>
    <row r="5" s="142" customFormat="1" ht="53.25" customHeight="1" spans="1:3">
      <c r="A5" s="154" t="s">
        <v>766</v>
      </c>
      <c r="B5" s="155">
        <v>3</v>
      </c>
      <c r="C5" s="156"/>
    </row>
    <row r="6" s="143" customFormat="1" ht="53.25" customHeight="1" spans="1:3">
      <c r="A6" s="157" t="s">
        <v>720</v>
      </c>
      <c r="B6" s="158">
        <v>3</v>
      </c>
      <c r="C6" s="159"/>
    </row>
  </sheetData>
  <mergeCells count="1">
    <mergeCell ref="A2:B2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E27"/>
  <sheetViews>
    <sheetView workbookViewId="0">
      <selection activeCell="E17" sqref="E17"/>
    </sheetView>
  </sheetViews>
  <sheetFormatPr defaultColWidth="9" defaultRowHeight="15.75" outlineLevelCol="4"/>
  <cols>
    <col min="1" max="1" width="17.125" style="121" customWidth="1"/>
    <col min="2" max="2" width="45" style="121" customWidth="1"/>
    <col min="3" max="3" width="13.875" style="122" customWidth="1"/>
    <col min="4" max="16384" width="9" style="121"/>
  </cols>
  <sheetData>
    <row r="1" ht="22.5" customHeight="1" spans="1:1">
      <c r="A1" s="123" t="s">
        <v>767</v>
      </c>
    </row>
    <row r="2" ht="24.75" customHeight="1" spans="1:3">
      <c r="A2" s="124" t="s">
        <v>768</v>
      </c>
      <c r="B2" s="125"/>
      <c r="C2" s="125"/>
    </row>
    <row r="3" s="117" customFormat="1" ht="24" customHeight="1" spans="3:3">
      <c r="C3" s="126" t="s">
        <v>61</v>
      </c>
    </row>
    <row r="4" s="118" customFormat="1" ht="33" customHeight="1" spans="1:3">
      <c r="A4" s="127" t="s">
        <v>673</v>
      </c>
      <c r="B4" s="127" t="s">
        <v>752</v>
      </c>
      <c r="C4" s="128" t="s">
        <v>661</v>
      </c>
    </row>
    <row r="5" s="118" customFormat="1" ht="24.75" customHeight="1" spans="1:3">
      <c r="A5" s="97">
        <v>102</v>
      </c>
      <c r="B5" s="129" t="s">
        <v>769</v>
      </c>
      <c r="C5" s="130">
        <f>C6+C12</f>
        <v>18998.88</v>
      </c>
    </row>
    <row r="6" s="119" customFormat="1" ht="24.75" customHeight="1" spans="1:3">
      <c r="A6" s="131" t="s">
        <v>770</v>
      </c>
      <c r="B6" s="132" t="s">
        <v>771</v>
      </c>
      <c r="C6" s="130">
        <f>SUM(C7:C11)</f>
        <v>7176.61</v>
      </c>
    </row>
    <row r="7" s="120" customFormat="1" ht="24.75" customHeight="1" spans="1:5">
      <c r="A7" s="133">
        <v>1021001</v>
      </c>
      <c r="B7" s="134" t="s">
        <v>772</v>
      </c>
      <c r="C7" s="135">
        <v>1345.85</v>
      </c>
      <c r="E7" s="136"/>
    </row>
    <row r="8" s="117" customFormat="1" ht="24.75" customHeight="1" spans="1:3">
      <c r="A8" s="133">
        <v>1021002</v>
      </c>
      <c r="B8" s="134" t="s">
        <v>773</v>
      </c>
      <c r="C8" s="135">
        <v>4834.89</v>
      </c>
    </row>
    <row r="9" s="117" customFormat="1" ht="24.75" customHeight="1" spans="1:3">
      <c r="A9" s="133">
        <v>1021003</v>
      </c>
      <c r="B9" s="134" t="s">
        <v>774</v>
      </c>
      <c r="C9" s="135">
        <v>96.57</v>
      </c>
    </row>
    <row r="10" s="118" customFormat="1" ht="24.75" customHeight="1" spans="1:3">
      <c r="A10" s="133">
        <v>1021004</v>
      </c>
      <c r="B10" s="134" t="s">
        <v>775</v>
      </c>
      <c r="C10" s="135">
        <v>495.42</v>
      </c>
    </row>
    <row r="11" s="117" customFormat="1" ht="24.75" customHeight="1" spans="1:5">
      <c r="A11" s="133">
        <v>1021099</v>
      </c>
      <c r="B11" s="134" t="s">
        <v>776</v>
      </c>
      <c r="C11" s="135">
        <v>403.88</v>
      </c>
      <c r="E11" s="137"/>
    </row>
    <row r="12" s="117" customFormat="1" ht="24.75" customHeight="1" spans="1:3">
      <c r="A12" s="131" t="s">
        <v>777</v>
      </c>
      <c r="B12" s="132" t="s">
        <v>778</v>
      </c>
      <c r="C12" s="130">
        <f>SUM(C13:C16)</f>
        <v>11822.27</v>
      </c>
    </row>
    <row r="13" s="117" customFormat="1" ht="24.75" customHeight="1" spans="1:3">
      <c r="A13" s="133">
        <v>1021101</v>
      </c>
      <c r="B13" s="134" t="s">
        <v>779</v>
      </c>
      <c r="C13" s="135">
        <v>6763.09</v>
      </c>
    </row>
    <row r="14" s="117" customFormat="1" ht="24.75" customHeight="1" spans="1:3">
      <c r="A14" s="133">
        <v>1021102</v>
      </c>
      <c r="B14" s="134" t="s">
        <v>780</v>
      </c>
      <c r="C14" s="135">
        <v>5021</v>
      </c>
    </row>
    <row r="15" s="117" customFormat="1" ht="24.75" customHeight="1" spans="1:3">
      <c r="A15" s="133">
        <v>1021103</v>
      </c>
      <c r="B15" s="134" t="s">
        <v>781</v>
      </c>
      <c r="C15" s="135">
        <v>8.15</v>
      </c>
    </row>
    <row r="16" s="117" customFormat="1" ht="24.75" customHeight="1" spans="1:3">
      <c r="A16" s="133">
        <v>1021199</v>
      </c>
      <c r="B16" s="134" t="s">
        <v>782</v>
      </c>
      <c r="C16" s="135">
        <v>30.03</v>
      </c>
    </row>
    <row r="17" s="117" customFormat="1" ht="24.75" customHeight="1" spans="1:3">
      <c r="A17" s="97">
        <v>110</v>
      </c>
      <c r="B17" s="129" t="s">
        <v>783</v>
      </c>
      <c r="C17" s="130">
        <f>C18+C22+C25</f>
        <v>15193.06</v>
      </c>
    </row>
    <row r="18" s="117" customFormat="1" ht="24.75" customHeight="1" spans="1:3">
      <c r="A18" s="131" t="s">
        <v>784</v>
      </c>
      <c r="B18" s="132" t="s">
        <v>743</v>
      </c>
      <c r="C18" s="130">
        <f>C19</f>
        <v>13886.92</v>
      </c>
    </row>
    <row r="19" s="117" customFormat="1" ht="24.75" customHeight="1" spans="1:3">
      <c r="A19" s="133">
        <v>1100803</v>
      </c>
      <c r="B19" s="134" t="s">
        <v>785</v>
      </c>
      <c r="C19" s="130">
        <f>C20+C21</f>
        <v>13886.92</v>
      </c>
    </row>
    <row r="20" s="117" customFormat="1" ht="24.75" customHeight="1" spans="1:3">
      <c r="A20" s="138">
        <v>110080305</v>
      </c>
      <c r="B20" s="134" t="s">
        <v>786</v>
      </c>
      <c r="C20" s="135">
        <v>12563.88</v>
      </c>
    </row>
    <row r="21" s="117" customFormat="1" ht="24.75" customHeight="1" spans="1:3">
      <c r="A21" s="138">
        <v>110080306</v>
      </c>
      <c r="B21" s="134" t="s">
        <v>787</v>
      </c>
      <c r="C21" s="135">
        <v>1323.04</v>
      </c>
    </row>
    <row r="22" s="117" customFormat="1" ht="24.75" customHeight="1" spans="1:3">
      <c r="A22" s="131" t="s">
        <v>788</v>
      </c>
      <c r="B22" s="132" t="s">
        <v>789</v>
      </c>
      <c r="C22" s="130">
        <f>C23+C24</f>
        <v>19.14</v>
      </c>
    </row>
    <row r="23" s="117" customFormat="1" ht="24.75" customHeight="1" spans="1:3">
      <c r="A23" s="133">
        <v>11001604</v>
      </c>
      <c r="B23" s="134" t="s">
        <v>790</v>
      </c>
      <c r="C23" s="135">
        <v>3.08</v>
      </c>
    </row>
    <row r="24" s="117" customFormat="1" ht="24.75" customHeight="1" spans="1:3">
      <c r="A24" s="133">
        <v>11001605</v>
      </c>
      <c r="B24" s="134" t="s">
        <v>791</v>
      </c>
      <c r="C24" s="135">
        <v>16.06</v>
      </c>
    </row>
    <row r="25" s="117" customFormat="1" ht="24.75" customHeight="1" spans="1:3">
      <c r="A25" s="131" t="s">
        <v>792</v>
      </c>
      <c r="B25" s="132" t="s">
        <v>793</v>
      </c>
      <c r="C25" s="130">
        <f>C26</f>
        <v>1287</v>
      </c>
    </row>
    <row r="26" s="117" customFormat="1" ht="24.75" customHeight="1" spans="1:3">
      <c r="A26" s="133">
        <v>11001706</v>
      </c>
      <c r="B26" s="134" t="s">
        <v>794</v>
      </c>
      <c r="C26" s="135">
        <v>1287</v>
      </c>
    </row>
    <row r="27" s="117" customFormat="1" ht="24.75" customHeight="1" spans="1:3">
      <c r="A27" s="139" t="s">
        <v>720</v>
      </c>
      <c r="B27" s="139"/>
      <c r="C27" s="130">
        <f>C5+C17</f>
        <v>34191.94</v>
      </c>
    </row>
  </sheetData>
  <mergeCells count="2">
    <mergeCell ref="A2:C2"/>
    <mergeCell ref="A27:B27"/>
  </mergeCells>
  <printOptions horizontalCentered="1"/>
  <pageMargins left="0.92" right="0.748031496062992" top="0.984251968503937" bottom="0.984251968503937" header="0.511811023622047" footer="0.511811023622047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B42"/>
  <sheetViews>
    <sheetView workbookViewId="0">
      <selection activeCell="G16" sqref="G16"/>
    </sheetView>
  </sheetViews>
  <sheetFormatPr defaultColWidth="7" defaultRowHeight="15" outlineLevelCol="1"/>
  <cols>
    <col min="1" max="1" width="37.875" style="66" customWidth="1"/>
    <col min="2" max="2" width="25.125" style="170" customWidth="1"/>
    <col min="3" max="16384" width="7" style="68"/>
  </cols>
  <sheetData>
    <row r="1" ht="26" customHeight="1" spans="1:1">
      <c r="A1" s="2" t="s">
        <v>32</v>
      </c>
    </row>
    <row r="2" ht="28.5" customHeight="1" spans="1:2">
      <c r="A2" s="72" t="s">
        <v>33</v>
      </c>
      <c r="B2" s="74"/>
    </row>
    <row r="3" s="63" customFormat="1" ht="22" customHeight="1" spans="1:2">
      <c r="A3" s="66"/>
      <c r="B3" s="379" t="s">
        <v>2</v>
      </c>
    </row>
    <row r="4" s="63" customFormat="1" ht="26" customHeight="1" spans="1:2">
      <c r="A4" s="380" t="s">
        <v>34</v>
      </c>
      <c r="B4" s="381" t="s">
        <v>4</v>
      </c>
    </row>
    <row r="5" s="66" customFormat="1" ht="26" customHeight="1" spans="1:2">
      <c r="A5" s="382" t="s">
        <v>35</v>
      </c>
      <c r="B5" s="383">
        <f>SUM(B6:B25)</f>
        <v>168504</v>
      </c>
    </row>
    <row r="6" s="178" customFormat="1" ht="26" customHeight="1" spans="1:2">
      <c r="A6" s="384" t="s">
        <v>36</v>
      </c>
      <c r="B6" s="317">
        <v>17997</v>
      </c>
    </row>
    <row r="7" s="178" customFormat="1" ht="26" customHeight="1" spans="1:2">
      <c r="A7" s="384" t="s">
        <v>37</v>
      </c>
      <c r="B7" s="317">
        <v>15505</v>
      </c>
    </row>
    <row r="8" s="178" customFormat="1" ht="26" customHeight="1" spans="1:2">
      <c r="A8" s="384" t="s">
        <v>38</v>
      </c>
      <c r="B8" s="317">
        <v>27063</v>
      </c>
    </row>
    <row r="9" s="178" customFormat="1" ht="26" customHeight="1" spans="1:2">
      <c r="A9" s="384" t="s">
        <v>39</v>
      </c>
      <c r="B9" s="317">
        <v>82</v>
      </c>
    </row>
    <row r="10" s="178" customFormat="1" ht="26" customHeight="1" spans="1:2">
      <c r="A10" s="384" t="s">
        <v>40</v>
      </c>
      <c r="B10" s="317">
        <v>1119</v>
      </c>
    </row>
    <row r="11" s="178" customFormat="1" ht="26" customHeight="1" spans="1:2">
      <c r="A11" s="384" t="s">
        <v>41</v>
      </c>
      <c r="B11" s="317">
        <v>33609</v>
      </c>
    </row>
    <row r="12" s="178" customFormat="1" ht="26" customHeight="1" spans="1:2">
      <c r="A12" s="384" t="s">
        <v>42</v>
      </c>
      <c r="B12" s="317">
        <v>12169</v>
      </c>
    </row>
    <row r="13" s="178" customFormat="1" ht="26" customHeight="1" spans="1:2">
      <c r="A13" s="384" t="s">
        <v>43</v>
      </c>
      <c r="B13" s="317">
        <v>2581</v>
      </c>
    </row>
    <row r="14" s="178" customFormat="1" ht="26" customHeight="1" spans="1:2">
      <c r="A14" s="384" t="s">
        <v>44</v>
      </c>
      <c r="B14" s="317">
        <v>5185</v>
      </c>
    </row>
    <row r="15" s="178" customFormat="1" ht="26" customHeight="1" spans="1:2">
      <c r="A15" s="384" t="s">
        <v>45</v>
      </c>
      <c r="B15" s="317">
        <v>13527</v>
      </c>
    </row>
    <row r="16" s="178" customFormat="1" ht="26" customHeight="1" spans="1:2">
      <c r="A16" s="384" t="s">
        <v>46</v>
      </c>
      <c r="B16" s="317">
        <v>2259</v>
      </c>
    </row>
    <row r="17" s="178" customFormat="1" ht="26" customHeight="1" spans="1:2">
      <c r="A17" s="384" t="s">
        <v>47</v>
      </c>
      <c r="B17" s="317">
        <v>343</v>
      </c>
    </row>
    <row r="18" s="178" customFormat="1" ht="26" customHeight="1" spans="1:2">
      <c r="A18" s="384" t="s">
        <v>48</v>
      </c>
      <c r="B18" s="317">
        <v>869</v>
      </c>
    </row>
    <row r="19" s="178" customFormat="1" ht="26" customHeight="1" spans="1:2">
      <c r="A19" s="384" t="s">
        <v>49</v>
      </c>
      <c r="B19" s="317">
        <v>11108</v>
      </c>
    </row>
    <row r="20" s="178" customFormat="1" ht="26" customHeight="1" spans="1:2">
      <c r="A20" s="384" t="s">
        <v>50</v>
      </c>
      <c r="B20" s="317">
        <v>99</v>
      </c>
    </row>
    <row r="21" s="178" customFormat="1" ht="26" customHeight="1" spans="1:2">
      <c r="A21" s="384" t="s">
        <v>51</v>
      </c>
      <c r="B21" s="317">
        <v>1050</v>
      </c>
    </row>
    <row r="22" s="182" customFormat="1" ht="26" customHeight="1" spans="1:2">
      <c r="A22" s="384" t="s">
        <v>52</v>
      </c>
      <c r="B22" s="317">
        <v>3412</v>
      </c>
    </row>
    <row r="23" s="182" customFormat="1" ht="26" customHeight="1" spans="1:2">
      <c r="A23" s="384" t="s">
        <v>53</v>
      </c>
      <c r="B23" s="317">
        <v>17756</v>
      </c>
    </row>
    <row r="24" s="182" customFormat="1" ht="26" customHeight="1" spans="1:2">
      <c r="A24" s="384" t="s">
        <v>54</v>
      </c>
      <c r="B24" s="317">
        <v>2708</v>
      </c>
    </row>
    <row r="25" s="63" customFormat="1" ht="26" customHeight="1" spans="1:2">
      <c r="A25" s="384" t="s">
        <v>55</v>
      </c>
      <c r="B25" s="317">
        <v>63</v>
      </c>
    </row>
    <row r="26" s="63" customFormat="1" ht="26" customHeight="1" spans="1:2">
      <c r="A26" s="382" t="s">
        <v>56</v>
      </c>
      <c r="B26" s="315">
        <v>-1874</v>
      </c>
    </row>
    <row r="27" s="63" customFormat="1" ht="26" customHeight="1" spans="1:2">
      <c r="A27" s="382" t="s">
        <v>57</v>
      </c>
      <c r="B27" s="315">
        <v>2100</v>
      </c>
    </row>
    <row r="28" ht="26" customHeight="1" spans="1:2">
      <c r="A28" s="380" t="s">
        <v>58</v>
      </c>
      <c r="B28" s="385">
        <f>B27+B5+B26</f>
        <v>168730</v>
      </c>
    </row>
    <row r="29" ht="19.5" customHeight="1"/>
    <row r="30" ht="19.5" customHeight="1"/>
    <row r="31" ht="19.5" customHeight="1"/>
    <row r="32" ht="19.5" customHeight="1"/>
    <row r="33" ht="19.5" customHeight="1"/>
    <row r="34" ht="19.5" customHeight="1"/>
    <row r="35" ht="19.5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</sheetData>
  <mergeCells count="1">
    <mergeCell ref="A2:B2"/>
  </mergeCells>
  <printOptions horizontalCentered="1"/>
  <pageMargins left="0.708333333333333" right="0.708333333333333" top="0.550694444444444" bottom="0.354166666666667" header="0.314583333333333" footer="0.118055555555556"/>
  <pageSetup paperSize="9" orientation="portrait" horizontalDpi="600"/>
  <headerFooter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Y34"/>
  <sheetViews>
    <sheetView workbookViewId="0">
      <selection activeCell="AG11" sqref="AG11"/>
    </sheetView>
  </sheetViews>
  <sheetFormatPr defaultColWidth="7" defaultRowHeight="15"/>
  <cols>
    <col min="1" max="1" width="15.625" style="66" customWidth="1"/>
    <col min="2" max="2" width="46.625" style="63" customWidth="1"/>
    <col min="3" max="3" width="13" style="67" customWidth="1"/>
    <col min="4" max="4" width="10.375" style="63" hidden="1" customWidth="1"/>
    <col min="5" max="5" width="9.625" style="68" hidden="1" customWidth="1"/>
    <col min="6" max="6" width="8.125" style="68" hidden="1" customWidth="1"/>
    <col min="7" max="7" width="9.625" style="69" hidden="1" customWidth="1"/>
    <col min="8" max="8" width="17.5" style="69" hidden="1" customWidth="1"/>
    <col min="9" max="9" width="12.5" style="70" hidden="1" customWidth="1"/>
    <col min="10" max="10" width="7" style="71" hidden="1" customWidth="1"/>
    <col min="11" max="12" width="7" style="68" hidden="1" customWidth="1"/>
    <col min="13" max="13" width="13.875" style="68" hidden="1" customWidth="1"/>
    <col min="14" max="14" width="7.875" style="68" hidden="1" customWidth="1"/>
    <col min="15" max="15" width="9.5" style="68" hidden="1" customWidth="1"/>
    <col min="16" max="16" width="6.875" style="68" hidden="1" customWidth="1"/>
    <col min="17" max="17" width="9" style="68" hidden="1" customWidth="1"/>
    <col min="18" max="18" width="5.875" style="68" hidden="1" customWidth="1"/>
    <col min="19" max="19" width="5.25" style="68" hidden="1" customWidth="1"/>
    <col min="20" max="20" width="6.5" style="68" hidden="1" customWidth="1"/>
    <col min="21" max="22" width="7" style="68" hidden="1" customWidth="1"/>
    <col min="23" max="23" width="10.625" style="68" hidden="1" customWidth="1"/>
    <col min="24" max="24" width="10.5" style="68" hidden="1" customWidth="1"/>
    <col min="25" max="25" width="7" style="68" hidden="1" customWidth="1"/>
    <col min="26" max="16384" width="7" style="68"/>
  </cols>
  <sheetData>
    <row r="1" ht="21.75" customHeight="1" spans="1:1">
      <c r="A1" s="2" t="s">
        <v>795</v>
      </c>
    </row>
    <row r="2" ht="29" customHeight="1" spans="1:9">
      <c r="A2" s="72" t="s">
        <v>796</v>
      </c>
      <c r="B2" s="73"/>
      <c r="C2" s="74"/>
      <c r="G2" s="68"/>
      <c r="H2" s="68"/>
      <c r="I2" s="68"/>
    </row>
    <row r="3" s="63" customFormat="1" ht="21" customHeight="1" spans="1:13">
      <c r="A3" s="66"/>
      <c r="C3" s="75" t="s">
        <v>61</v>
      </c>
      <c r="E3" s="63">
        <v>12.11</v>
      </c>
      <c r="G3" s="63">
        <v>12.22</v>
      </c>
      <c r="J3" s="67"/>
      <c r="M3" s="63">
        <v>1.2</v>
      </c>
    </row>
    <row r="4" s="63" customFormat="1" ht="27" customHeight="1" spans="1:15">
      <c r="A4" s="76" t="s">
        <v>673</v>
      </c>
      <c r="B4" s="77" t="s">
        <v>752</v>
      </c>
      <c r="C4" s="78" t="s">
        <v>661</v>
      </c>
      <c r="G4" s="79" t="s">
        <v>526</v>
      </c>
      <c r="H4" s="79" t="s">
        <v>797</v>
      </c>
      <c r="I4" s="79" t="s">
        <v>798</v>
      </c>
      <c r="J4" s="67"/>
      <c r="M4" s="79" t="s">
        <v>526</v>
      </c>
      <c r="N4" s="102" t="s">
        <v>797</v>
      </c>
      <c r="O4" s="79" t="s">
        <v>798</v>
      </c>
    </row>
    <row r="5" s="63" customFormat="1" ht="26.25" customHeight="1" spans="1:25">
      <c r="A5" s="80" t="s">
        <v>799</v>
      </c>
      <c r="B5" s="81" t="s">
        <v>800</v>
      </c>
      <c r="C5" s="82">
        <f>C6+C10</f>
        <v>19109.44</v>
      </c>
      <c r="D5" s="83">
        <v>105429</v>
      </c>
      <c r="E5" s="84">
        <v>595734.14</v>
      </c>
      <c r="F5" s="63">
        <f>104401+13602</f>
        <v>118003</v>
      </c>
      <c r="G5" s="85" t="s">
        <v>621</v>
      </c>
      <c r="H5" s="85" t="s">
        <v>707</v>
      </c>
      <c r="I5" s="103">
        <v>596221.15</v>
      </c>
      <c r="J5" s="67">
        <f t="shared" ref="J5:J11" si="0">G5-A5</f>
        <v>-8</v>
      </c>
      <c r="K5" s="83">
        <f t="shared" ref="K5:K11" si="1">I5-C5</f>
        <v>577111.71</v>
      </c>
      <c r="L5" s="83">
        <v>75943</v>
      </c>
      <c r="M5" s="85" t="s">
        <v>621</v>
      </c>
      <c r="N5" s="85" t="s">
        <v>707</v>
      </c>
      <c r="O5" s="103">
        <v>643048.95</v>
      </c>
      <c r="P5" s="67">
        <f t="shared" ref="P5:P11" si="2">M5-A5</f>
        <v>-8</v>
      </c>
      <c r="Q5" s="83">
        <f t="shared" ref="Q5:Q11" si="3">O5-C5</f>
        <v>623939.51</v>
      </c>
      <c r="S5" s="63">
        <v>717759</v>
      </c>
      <c r="U5" s="108" t="s">
        <v>621</v>
      </c>
      <c r="V5" s="108" t="s">
        <v>707</v>
      </c>
      <c r="W5" s="109">
        <v>659380.53</v>
      </c>
      <c r="X5" s="63">
        <f t="shared" ref="X5:X11" si="4">C5-W5</f>
        <v>-640271.09</v>
      </c>
      <c r="Y5" s="63">
        <f t="shared" ref="Y5:Y11" si="5">U5-A5</f>
        <v>-8</v>
      </c>
    </row>
    <row r="6" s="64" customFormat="1" ht="26.25" customHeight="1" spans="1:25">
      <c r="A6" s="86" t="s">
        <v>801</v>
      </c>
      <c r="B6" s="87" t="s">
        <v>802</v>
      </c>
      <c r="C6" s="82">
        <f>C7+C8+C9</f>
        <v>4820.41</v>
      </c>
      <c r="D6" s="88"/>
      <c r="E6" s="88">
        <v>7616.62</v>
      </c>
      <c r="G6" s="89" t="s">
        <v>709</v>
      </c>
      <c r="H6" s="89" t="s">
        <v>710</v>
      </c>
      <c r="I6" s="104">
        <v>7616.62</v>
      </c>
      <c r="J6" s="105">
        <f t="shared" si="0"/>
        <v>-809</v>
      </c>
      <c r="K6" s="88">
        <f t="shared" si="1"/>
        <v>2796.21</v>
      </c>
      <c r="L6" s="88"/>
      <c r="M6" s="89" t="s">
        <v>709</v>
      </c>
      <c r="N6" s="89" t="s">
        <v>710</v>
      </c>
      <c r="O6" s="104">
        <v>7749.58</v>
      </c>
      <c r="P6" s="105">
        <f t="shared" si="2"/>
        <v>-809</v>
      </c>
      <c r="Q6" s="88">
        <f t="shared" si="3"/>
        <v>2929.17</v>
      </c>
      <c r="U6" s="110" t="s">
        <v>709</v>
      </c>
      <c r="V6" s="110" t="s">
        <v>710</v>
      </c>
      <c r="W6" s="111">
        <v>8475.47</v>
      </c>
      <c r="X6" s="64">
        <f t="shared" si="4"/>
        <v>-3655.06</v>
      </c>
      <c r="Y6" s="64">
        <f t="shared" si="5"/>
        <v>-809</v>
      </c>
    </row>
    <row r="7" s="65" customFormat="1" ht="26.25" customHeight="1" spans="1:25">
      <c r="A7" s="90" t="s">
        <v>803</v>
      </c>
      <c r="B7" s="91" t="s">
        <v>804</v>
      </c>
      <c r="C7" s="92">
        <v>4570.2</v>
      </c>
      <c r="D7" s="93"/>
      <c r="E7" s="93">
        <v>3922.87</v>
      </c>
      <c r="G7" s="94" t="s">
        <v>712</v>
      </c>
      <c r="H7" s="94" t="s">
        <v>713</v>
      </c>
      <c r="I7" s="106">
        <v>3922.87</v>
      </c>
      <c r="J7" s="107">
        <f t="shared" si="0"/>
        <v>-80900</v>
      </c>
      <c r="K7" s="93">
        <f t="shared" si="1"/>
        <v>-647.33</v>
      </c>
      <c r="L7" s="93">
        <v>750</v>
      </c>
      <c r="M7" s="94" t="s">
        <v>712</v>
      </c>
      <c r="N7" s="94" t="s">
        <v>713</v>
      </c>
      <c r="O7" s="106">
        <v>4041.81</v>
      </c>
      <c r="P7" s="107">
        <f t="shared" si="2"/>
        <v>-80900</v>
      </c>
      <c r="Q7" s="93">
        <f t="shared" si="3"/>
        <v>-528.39</v>
      </c>
      <c r="U7" s="112" t="s">
        <v>712</v>
      </c>
      <c r="V7" s="112" t="s">
        <v>713</v>
      </c>
      <c r="W7" s="113">
        <v>4680.94</v>
      </c>
      <c r="X7" s="65">
        <f t="shared" si="4"/>
        <v>-110.74</v>
      </c>
      <c r="Y7" s="65">
        <f t="shared" si="5"/>
        <v>-80900</v>
      </c>
    </row>
    <row r="8" s="63" customFormat="1" ht="26.25" customHeight="1" spans="1:25">
      <c r="A8" s="90" t="s">
        <v>805</v>
      </c>
      <c r="B8" s="95" t="s">
        <v>806</v>
      </c>
      <c r="C8" s="92">
        <v>168.85</v>
      </c>
      <c r="D8" s="96"/>
      <c r="E8" s="96">
        <v>135.6</v>
      </c>
      <c r="G8" s="85" t="s">
        <v>703</v>
      </c>
      <c r="H8" s="85" t="s">
        <v>704</v>
      </c>
      <c r="I8" s="103">
        <v>135.6</v>
      </c>
      <c r="J8" s="67">
        <f t="shared" si="0"/>
        <v>-80803</v>
      </c>
      <c r="K8" s="83">
        <f t="shared" si="1"/>
        <v>-33.25</v>
      </c>
      <c r="L8" s="83"/>
      <c r="M8" s="85" t="s">
        <v>703</v>
      </c>
      <c r="N8" s="85" t="s">
        <v>704</v>
      </c>
      <c r="O8" s="103">
        <v>135.6</v>
      </c>
      <c r="P8" s="67">
        <f t="shared" si="2"/>
        <v>-80803</v>
      </c>
      <c r="Q8" s="83">
        <f t="shared" si="3"/>
        <v>-33.25</v>
      </c>
      <c r="U8" s="108" t="s">
        <v>703</v>
      </c>
      <c r="V8" s="108" t="s">
        <v>704</v>
      </c>
      <c r="W8" s="109">
        <v>135.6</v>
      </c>
      <c r="X8" s="63">
        <f t="shared" si="4"/>
        <v>33.25</v>
      </c>
      <c r="Y8" s="63">
        <f t="shared" si="5"/>
        <v>-80803</v>
      </c>
    </row>
    <row r="9" s="63" customFormat="1" ht="26.25" customHeight="1" spans="1:25">
      <c r="A9" s="90" t="s">
        <v>807</v>
      </c>
      <c r="B9" s="95" t="s">
        <v>808</v>
      </c>
      <c r="C9" s="92">
        <v>81.36</v>
      </c>
      <c r="D9" s="83"/>
      <c r="E9" s="83">
        <v>7616.62</v>
      </c>
      <c r="G9" s="85" t="s">
        <v>709</v>
      </c>
      <c r="H9" s="85" t="s">
        <v>710</v>
      </c>
      <c r="I9" s="103">
        <v>7616.62</v>
      </c>
      <c r="J9" s="67">
        <f t="shared" si="0"/>
        <v>-2070902</v>
      </c>
      <c r="K9" s="83">
        <f t="shared" si="1"/>
        <v>7535.26</v>
      </c>
      <c r="L9" s="83"/>
      <c r="M9" s="85" t="s">
        <v>709</v>
      </c>
      <c r="N9" s="85" t="s">
        <v>710</v>
      </c>
      <c r="O9" s="103">
        <v>7749.58</v>
      </c>
      <c r="P9" s="67">
        <f t="shared" si="2"/>
        <v>-2070902</v>
      </c>
      <c r="Q9" s="83">
        <f t="shared" si="3"/>
        <v>7668.22</v>
      </c>
      <c r="U9" s="108" t="s">
        <v>709</v>
      </c>
      <c r="V9" s="108" t="s">
        <v>710</v>
      </c>
      <c r="W9" s="109">
        <v>8475.47</v>
      </c>
      <c r="X9" s="63">
        <f t="shared" si="4"/>
        <v>-8394.11</v>
      </c>
      <c r="Y9" s="63">
        <f t="shared" si="5"/>
        <v>-2070902</v>
      </c>
    </row>
    <row r="10" s="63" customFormat="1" ht="26.25" customHeight="1" spans="1:25">
      <c r="A10" s="86" t="s">
        <v>809</v>
      </c>
      <c r="B10" s="87" t="s">
        <v>810</v>
      </c>
      <c r="C10" s="82">
        <f>SUM(C11)</f>
        <v>14289.03</v>
      </c>
      <c r="D10" s="83"/>
      <c r="E10" s="83">
        <v>3922.87</v>
      </c>
      <c r="G10" s="85" t="s">
        <v>712</v>
      </c>
      <c r="H10" s="85" t="s">
        <v>713</v>
      </c>
      <c r="I10" s="103">
        <v>3922.87</v>
      </c>
      <c r="J10" s="67">
        <f t="shared" si="0"/>
        <v>1989190</v>
      </c>
      <c r="K10" s="83">
        <f t="shared" si="1"/>
        <v>-10366.16</v>
      </c>
      <c r="L10" s="83">
        <v>750</v>
      </c>
      <c r="M10" s="85" t="s">
        <v>712</v>
      </c>
      <c r="N10" s="85" t="s">
        <v>713</v>
      </c>
      <c r="O10" s="103">
        <v>4041.81</v>
      </c>
      <c r="P10" s="67">
        <f t="shared" si="2"/>
        <v>1989190</v>
      </c>
      <c r="Q10" s="83">
        <f t="shared" si="3"/>
        <v>-10247.22</v>
      </c>
      <c r="U10" s="108" t="s">
        <v>712</v>
      </c>
      <c r="V10" s="108" t="s">
        <v>713</v>
      </c>
      <c r="W10" s="109">
        <v>4680.94</v>
      </c>
      <c r="X10" s="63">
        <f t="shared" si="4"/>
        <v>9608.09</v>
      </c>
      <c r="Y10" s="63">
        <f t="shared" si="5"/>
        <v>1989190</v>
      </c>
    </row>
    <row r="11" s="63" customFormat="1" ht="26.25" customHeight="1" spans="1:25">
      <c r="A11" s="90" t="s">
        <v>811</v>
      </c>
      <c r="B11" s="91" t="s">
        <v>812</v>
      </c>
      <c r="C11" s="92">
        <v>14289.03</v>
      </c>
      <c r="D11" s="96"/>
      <c r="E11" s="96">
        <v>135.6</v>
      </c>
      <c r="G11" s="85" t="s">
        <v>703</v>
      </c>
      <c r="H11" s="85" t="s">
        <v>704</v>
      </c>
      <c r="I11" s="103">
        <v>135.6</v>
      </c>
      <c r="J11" s="67">
        <f t="shared" si="0"/>
        <v>-80902</v>
      </c>
      <c r="K11" s="83">
        <f t="shared" si="1"/>
        <v>-14153.43</v>
      </c>
      <c r="L11" s="83"/>
      <c r="M11" s="85" t="s">
        <v>703</v>
      </c>
      <c r="N11" s="85" t="s">
        <v>704</v>
      </c>
      <c r="O11" s="103">
        <v>135.6</v>
      </c>
      <c r="P11" s="67">
        <f t="shared" si="2"/>
        <v>-80902</v>
      </c>
      <c r="Q11" s="83">
        <f t="shared" si="3"/>
        <v>-14153.43</v>
      </c>
      <c r="U11" s="108" t="s">
        <v>703</v>
      </c>
      <c r="V11" s="108" t="s">
        <v>704</v>
      </c>
      <c r="W11" s="109">
        <v>135.6</v>
      </c>
      <c r="X11" s="63">
        <f t="shared" si="4"/>
        <v>14153.43</v>
      </c>
      <c r="Y11" s="63">
        <f t="shared" si="5"/>
        <v>-80902</v>
      </c>
    </row>
    <row r="12" s="63" customFormat="1" ht="26.25" customHeight="1" spans="1:23">
      <c r="A12" s="97">
        <v>230</v>
      </c>
      <c r="B12" s="98" t="s">
        <v>813</v>
      </c>
      <c r="C12" s="82">
        <f>C13+C16</f>
        <v>15082.57</v>
      </c>
      <c r="D12" s="96"/>
      <c r="E12" s="96"/>
      <c r="G12" s="85"/>
      <c r="H12" s="85"/>
      <c r="I12" s="103"/>
      <c r="J12" s="67"/>
      <c r="K12" s="83"/>
      <c r="L12" s="83"/>
      <c r="M12" s="85"/>
      <c r="N12" s="85"/>
      <c r="O12" s="103"/>
      <c r="P12" s="67"/>
      <c r="Q12" s="83"/>
      <c r="U12" s="108"/>
      <c r="V12" s="108"/>
      <c r="W12" s="109"/>
    </row>
    <row r="13" s="63" customFormat="1" ht="26.25" customHeight="1" spans="1:23">
      <c r="A13" s="86" t="s">
        <v>814</v>
      </c>
      <c r="B13" s="87" t="s">
        <v>815</v>
      </c>
      <c r="C13" s="82">
        <f>C14+C15</f>
        <v>15052</v>
      </c>
      <c r="D13" s="96"/>
      <c r="E13" s="96"/>
      <c r="G13" s="85"/>
      <c r="H13" s="85"/>
      <c r="I13" s="103"/>
      <c r="J13" s="67"/>
      <c r="K13" s="83"/>
      <c r="L13" s="83"/>
      <c r="M13" s="85"/>
      <c r="N13" s="85"/>
      <c r="O13" s="103"/>
      <c r="P13" s="67"/>
      <c r="Q13" s="83"/>
      <c r="U13" s="108"/>
      <c r="V13" s="108"/>
      <c r="W13" s="109"/>
    </row>
    <row r="14" s="63" customFormat="1" ht="26.25" customHeight="1" spans="1:23">
      <c r="A14" s="90" t="s">
        <v>816</v>
      </c>
      <c r="B14" s="95" t="s">
        <v>817</v>
      </c>
      <c r="C14" s="92">
        <v>14923</v>
      </c>
      <c r="D14" s="96"/>
      <c r="E14" s="96"/>
      <c r="G14" s="85"/>
      <c r="H14" s="85"/>
      <c r="I14" s="103"/>
      <c r="J14" s="67"/>
      <c r="K14" s="83"/>
      <c r="L14" s="83"/>
      <c r="M14" s="85"/>
      <c r="N14" s="85"/>
      <c r="O14" s="103"/>
      <c r="P14" s="67"/>
      <c r="Q14" s="83"/>
      <c r="U14" s="108"/>
      <c r="V14" s="108"/>
      <c r="W14" s="109"/>
    </row>
    <row r="15" s="63" customFormat="1" ht="26.25" customHeight="1" spans="1:23">
      <c r="A15" s="90" t="s">
        <v>818</v>
      </c>
      <c r="B15" s="95" t="s">
        <v>819</v>
      </c>
      <c r="C15" s="99">
        <v>129</v>
      </c>
      <c r="D15" s="96"/>
      <c r="E15" s="96"/>
      <c r="G15" s="85"/>
      <c r="H15" s="85"/>
      <c r="I15" s="103"/>
      <c r="J15" s="67"/>
      <c r="K15" s="83"/>
      <c r="L15" s="83"/>
      <c r="M15" s="85"/>
      <c r="N15" s="85"/>
      <c r="O15" s="103"/>
      <c r="P15" s="67"/>
      <c r="Q15" s="83"/>
      <c r="U15" s="108"/>
      <c r="V15" s="108"/>
      <c r="W15" s="109"/>
    </row>
    <row r="16" s="63" customFormat="1" ht="26.25" customHeight="1" spans="1:23">
      <c r="A16" s="86" t="s">
        <v>820</v>
      </c>
      <c r="B16" s="87" t="s">
        <v>821</v>
      </c>
      <c r="C16" s="82">
        <f>C17+C18</f>
        <v>30.57</v>
      </c>
      <c r="D16" s="96"/>
      <c r="E16" s="96"/>
      <c r="G16" s="85"/>
      <c r="H16" s="85"/>
      <c r="I16" s="103"/>
      <c r="J16" s="67"/>
      <c r="K16" s="83"/>
      <c r="L16" s="83"/>
      <c r="M16" s="85"/>
      <c r="N16" s="85"/>
      <c r="O16" s="103"/>
      <c r="P16" s="67"/>
      <c r="Q16" s="83"/>
      <c r="U16" s="108"/>
      <c r="V16" s="108"/>
      <c r="W16" s="109"/>
    </row>
    <row r="17" s="63" customFormat="1" ht="26.25" customHeight="1" spans="1:23">
      <c r="A17" s="90" t="s">
        <v>822</v>
      </c>
      <c r="B17" s="95" t="s">
        <v>823</v>
      </c>
      <c r="C17" s="92">
        <v>0.57</v>
      </c>
      <c r="D17" s="96"/>
      <c r="E17" s="96"/>
      <c r="G17" s="85"/>
      <c r="H17" s="85"/>
      <c r="I17" s="103"/>
      <c r="J17" s="67"/>
      <c r="K17" s="83"/>
      <c r="L17" s="83"/>
      <c r="M17" s="85"/>
      <c r="N17" s="85"/>
      <c r="O17" s="103"/>
      <c r="P17" s="67"/>
      <c r="Q17" s="83"/>
      <c r="U17" s="108"/>
      <c r="V17" s="108"/>
      <c r="W17" s="109"/>
    </row>
    <row r="18" s="63" customFormat="1" ht="26.25" customHeight="1" spans="1:23">
      <c r="A18" s="90" t="s">
        <v>824</v>
      </c>
      <c r="B18" s="95" t="s">
        <v>825</v>
      </c>
      <c r="C18" s="92">
        <v>30</v>
      </c>
      <c r="D18" s="96"/>
      <c r="E18" s="96"/>
      <c r="G18" s="85"/>
      <c r="H18" s="85"/>
      <c r="I18" s="103"/>
      <c r="J18" s="67"/>
      <c r="K18" s="83"/>
      <c r="L18" s="83"/>
      <c r="M18" s="85"/>
      <c r="N18" s="85"/>
      <c r="O18" s="103"/>
      <c r="P18" s="67"/>
      <c r="Q18" s="83"/>
      <c r="U18" s="108"/>
      <c r="V18" s="108"/>
      <c r="W18" s="109"/>
    </row>
    <row r="19" s="63" customFormat="1" ht="26.25" customHeight="1" spans="1:23">
      <c r="A19" s="100" t="s">
        <v>720</v>
      </c>
      <c r="B19" s="101"/>
      <c r="C19" s="82">
        <f>C5+C12</f>
        <v>34192.01</v>
      </c>
      <c r="D19" s="96"/>
      <c r="E19" s="96"/>
      <c r="G19" s="85"/>
      <c r="H19" s="85"/>
      <c r="I19" s="103"/>
      <c r="J19" s="67"/>
      <c r="K19" s="83"/>
      <c r="L19" s="83"/>
      <c r="M19" s="85"/>
      <c r="N19" s="85"/>
      <c r="O19" s="103"/>
      <c r="P19" s="67"/>
      <c r="Q19" s="83"/>
      <c r="U19" s="108"/>
      <c r="V19" s="108"/>
      <c r="W19" s="109"/>
    </row>
    <row r="20" ht="19.5" customHeight="1" spans="17:25">
      <c r="Q20" s="114"/>
      <c r="U20" s="115" t="s">
        <v>67</v>
      </c>
      <c r="V20" s="115" t="s">
        <v>625</v>
      </c>
      <c r="W20" s="116">
        <v>19998</v>
      </c>
      <c r="X20" s="68">
        <f>C20-W20</f>
        <v>-19998</v>
      </c>
      <c r="Y20" s="68">
        <f>U20-A20</f>
        <v>23203</v>
      </c>
    </row>
    <row r="21" ht="19.5" customHeight="1" spans="17:25">
      <c r="Q21" s="114"/>
      <c r="U21" s="115" t="s">
        <v>71</v>
      </c>
      <c r="V21" s="115" t="s">
        <v>626</v>
      </c>
      <c r="W21" s="116">
        <v>19998</v>
      </c>
      <c r="X21" s="68">
        <f>C21-W21</f>
        <v>-19998</v>
      </c>
      <c r="Y21" s="68">
        <f>U21-A21</f>
        <v>2320301</v>
      </c>
    </row>
    <row r="22" ht="19.5" customHeight="1" spans="17:17">
      <c r="Q22" s="114"/>
    </row>
    <row r="23" ht="19.5" customHeight="1" spans="17:17">
      <c r="Q23" s="114"/>
    </row>
    <row r="24" ht="19.5" customHeight="1" spans="17:17">
      <c r="Q24" s="114"/>
    </row>
    <row r="25" ht="19.5" customHeight="1" spans="17:17">
      <c r="Q25" s="114"/>
    </row>
    <row r="26" ht="19.5" customHeight="1" spans="17:17">
      <c r="Q26" s="114"/>
    </row>
    <row r="27" ht="19.5" customHeight="1" spans="17:17">
      <c r="Q27" s="114"/>
    </row>
    <row r="28" ht="19.5" customHeight="1" spans="17:17">
      <c r="Q28" s="114"/>
    </row>
    <row r="29" ht="19.5" customHeight="1" spans="17:17">
      <c r="Q29" s="114"/>
    </row>
    <row r="30" ht="19.5" customHeight="1" spans="17:17">
      <c r="Q30" s="114"/>
    </row>
    <row r="31" ht="19.5" customHeight="1" spans="17:17">
      <c r="Q31" s="114"/>
    </row>
    <row r="32" ht="19.5" customHeight="1" spans="17:17">
      <c r="Q32" s="114"/>
    </row>
    <row r="33" ht="19.5" customHeight="1" spans="17:17">
      <c r="Q33" s="114"/>
    </row>
    <row r="34" ht="19.5" customHeight="1" spans="17:17">
      <c r="Q34" s="114"/>
    </row>
  </sheetData>
  <mergeCells count="2">
    <mergeCell ref="A2:C2"/>
    <mergeCell ref="A19:B19"/>
  </mergeCells>
  <printOptions horizontalCentered="1"/>
  <pageMargins left="0.748031496062992" right="0.748031496062992" top="0.984251968503937" bottom="0.984251968503937" header="0.511811023622047" footer="0.511811023622047"/>
  <pageSetup paperSize="9" scale="95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-0.25"/>
  </sheetPr>
  <dimension ref="A1:G8"/>
  <sheetViews>
    <sheetView workbookViewId="0">
      <selection activeCell="A2" sqref="A2:G3"/>
    </sheetView>
  </sheetViews>
  <sheetFormatPr defaultColWidth="9" defaultRowHeight="13.5" outlineLevelRow="7" outlineLevelCol="6"/>
  <cols>
    <col min="1" max="1" width="18.5" style="1" customWidth="1"/>
    <col min="2" max="7" width="11.625" style="1" customWidth="1"/>
    <col min="8" max="16384" width="9" style="1"/>
  </cols>
  <sheetData>
    <row r="1" ht="30" customHeight="1" spans="1:3">
      <c r="A1" s="2" t="s">
        <v>826</v>
      </c>
      <c r="B1" s="3"/>
      <c r="C1" s="3"/>
    </row>
    <row r="2" ht="30" customHeight="1" spans="1:7">
      <c r="A2" s="4" t="s">
        <v>827</v>
      </c>
      <c r="B2" s="4"/>
      <c r="C2" s="4"/>
      <c r="D2" s="4"/>
      <c r="E2" s="4"/>
      <c r="F2" s="4"/>
      <c r="G2" s="4"/>
    </row>
    <row r="3" ht="24" customHeight="1" spans="1:7">
      <c r="A3" s="4"/>
      <c r="B3" s="4"/>
      <c r="C3" s="4"/>
      <c r="D3" s="4"/>
      <c r="E3" s="4"/>
      <c r="F3" s="4"/>
      <c r="G3" s="4"/>
    </row>
    <row r="4" ht="21" customHeight="1" spans="1:7">
      <c r="A4" s="13"/>
      <c r="B4" s="13"/>
      <c r="C4" s="13"/>
      <c r="D4" s="13"/>
      <c r="E4" s="13"/>
      <c r="F4" s="62" t="s">
        <v>828</v>
      </c>
      <c r="G4" s="62"/>
    </row>
    <row r="5" ht="30" customHeight="1" spans="1:7">
      <c r="A5" s="17" t="s">
        <v>829</v>
      </c>
      <c r="B5" s="17" t="s">
        <v>830</v>
      </c>
      <c r="C5" s="17"/>
      <c r="D5" s="17"/>
      <c r="E5" s="17" t="s">
        <v>831</v>
      </c>
      <c r="F5" s="17"/>
      <c r="G5" s="17"/>
    </row>
    <row r="6" s="61" customFormat="1" ht="30" customHeight="1" spans="1:7">
      <c r="A6" s="17"/>
      <c r="B6" s="17"/>
      <c r="C6" s="17" t="s">
        <v>832</v>
      </c>
      <c r="D6" s="17" t="s">
        <v>833</v>
      </c>
      <c r="E6" s="17"/>
      <c r="F6" s="17" t="s">
        <v>832</v>
      </c>
      <c r="G6" s="17" t="s">
        <v>833</v>
      </c>
    </row>
    <row r="7" ht="30" customHeight="1" spans="1:7">
      <c r="A7" s="17" t="s">
        <v>834</v>
      </c>
      <c r="B7" s="17" t="s">
        <v>835</v>
      </c>
      <c r="C7" s="17" t="s">
        <v>836</v>
      </c>
      <c r="D7" s="17" t="s">
        <v>837</v>
      </c>
      <c r="E7" s="17" t="s">
        <v>838</v>
      </c>
      <c r="F7" s="17" t="s">
        <v>839</v>
      </c>
      <c r="G7" s="17" t="s">
        <v>840</v>
      </c>
    </row>
    <row r="8" ht="30" customHeight="1" spans="1:7">
      <c r="A8" s="17" t="s">
        <v>584</v>
      </c>
      <c r="B8" s="23">
        <v>22.568</v>
      </c>
      <c r="C8" s="23">
        <v>10.808028</v>
      </c>
      <c r="D8" s="23">
        <v>11.76</v>
      </c>
      <c r="E8" s="23">
        <v>19.0432</v>
      </c>
      <c r="F8" s="23">
        <v>7.633</v>
      </c>
      <c r="G8" s="23">
        <v>11.41</v>
      </c>
    </row>
  </sheetData>
  <mergeCells count="5">
    <mergeCell ref="F4:G4"/>
    <mergeCell ref="B5:D5"/>
    <mergeCell ref="E5:G5"/>
    <mergeCell ref="A5:A6"/>
    <mergeCell ref="A2:G3"/>
  </mergeCells>
  <pageMargins left="0.699305555555556" right="0.699305555555556" top="0.75" bottom="0.75" header="0.3" footer="0.3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-0.25"/>
  </sheetPr>
  <dimension ref="A1:F13"/>
  <sheetViews>
    <sheetView workbookViewId="0">
      <selection activeCell="A2" sqref="A2:C2"/>
    </sheetView>
  </sheetViews>
  <sheetFormatPr defaultColWidth="7.875" defaultRowHeight="15.75" outlineLevelCol="5"/>
  <cols>
    <col min="1" max="1" width="46" style="36" customWidth="1"/>
    <col min="2" max="2" width="18.75" style="37" customWidth="1"/>
    <col min="3" max="3" width="18.75" style="38" customWidth="1"/>
    <col min="4" max="4" width="8" style="36" customWidth="1"/>
    <col min="5" max="5" width="7.875" style="36" customWidth="1"/>
    <col min="6" max="6" width="8.5" style="36" hidden="1" customWidth="1"/>
    <col min="7" max="7" width="7.875" style="36" hidden="1" customWidth="1"/>
    <col min="8" max="255" width="7.875" style="36"/>
    <col min="256" max="256" width="35.75" style="36" customWidth="1"/>
    <col min="257" max="257" width="7.875" style="36" hidden="1" customWidth="1"/>
    <col min="258" max="259" width="12" style="36" customWidth="1"/>
    <col min="260" max="260" width="8" style="36" customWidth="1"/>
    <col min="261" max="261" width="7.875" style="36" customWidth="1"/>
    <col min="262" max="263" width="7.875" style="36" hidden="1" customWidth="1"/>
    <col min="264" max="511" width="7.875" style="36"/>
    <col min="512" max="512" width="35.75" style="36" customWidth="1"/>
    <col min="513" max="513" width="7.875" style="36" hidden="1" customWidth="1"/>
    <col min="514" max="515" width="12" style="36" customWidth="1"/>
    <col min="516" max="516" width="8" style="36" customWidth="1"/>
    <col min="517" max="517" width="7.875" style="36" customWidth="1"/>
    <col min="518" max="519" width="7.875" style="36" hidden="1" customWidth="1"/>
    <col min="520" max="767" width="7.875" style="36"/>
    <col min="768" max="768" width="35.75" style="36" customWidth="1"/>
    <col min="769" max="769" width="7.875" style="36" hidden="1" customWidth="1"/>
    <col min="770" max="771" width="12" style="36" customWidth="1"/>
    <col min="772" max="772" width="8" style="36" customWidth="1"/>
    <col min="773" max="773" width="7.875" style="36" customWidth="1"/>
    <col min="774" max="775" width="7.875" style="36" hidden="1" customWidth="1"/>
    <col min="776" max="1023" width="7.875" style="36"/>
    <col min="1024" max="1024" width="35.75" style="36" customWidth="1"/>
    <col min="1025" max="1025" width="7.875" style="36" hidden="1" customWidth="1"/>
    <col min="1026" max="1027" width="12" style="36" customWidth="1"/>
    <col min="1028" max="1028" width="8" style="36" customWidth="1"/>
    <col min="1029" max="1029" width="7.875" style="36" customWidth="1"/>
    <col min="1030" max="1031" width="7.875" style="36" hidden="1" customWidth="1"/>
    <col min="1032" max="1279" width="7.875" style="36"/>
    <col min="1280" max="1280" width="35.75" style="36" customWidth="1"/>
    <col min="1281" max="1281" width="7.875" style="36" hidden="1" customWidth="1"/>
    <col min="1282" max="1283" width="12" style="36" customWidth="1"/>
    <col min="1284" max="1284" width="8" style="36" customWidth="1"/>
    <col min="1285" max="1285" width="7.875" style="36" customWidth="1"/>
    <col min="1286" max="1287" width="7.875" style="36" hidden="1" customWidth="1"/>
    <col min="1288" max="1535" width="7.875" style="36"/>
    <col min="1536" max="1536" width="35.75" style="36" customWidth="1"/>
    <col min="1537" max="1537" width="7.875" style="36" hidden="1" customWidth="1"/>
    <col min="1538" max="1539" width="12" style="36" customWidth="1"/>
    <col min="1540" max="1540" width="8" style="36" customWidth="1"/>
    <col min="1541" max="1541" width="7.875" style="36" customWidth="1"/>
    <col min="1542" max="1543" width="7.875" style="36" hidden="1" customWidth="1"/>
    <col min="1544" max="1791" width="7.875" style="36"/>
    <col min="1792" max="1792" width="35.75" style="36" customWidth="1"/>
    <col min="1793" max="1793" width="7.875" style="36" hidden="1" customWidth="1"/>
    <col min="1794" max="1795" width="12" style="36" customWidth="1"/>
    <col min="1796" max="1796" width="8" style="36" customWidth="1"/>
    <col min="1797" max="1797" width="7.875" style="36" customWidth="1"/>
    <col min="1798" max="1799" width="7.875" style="36" hidden="1" customWidth="1"/>
    <col min="1800" max="2047" width="7.875" style="36"/>
    <col min="2048" max="2048" width="35.75" style="36" customWidth="1"/>
    <col min="2049" max="2049" width="7.875" style="36" hidden="1" customWidth="1"/>
    <col min="2050" max="2051" width="12" style="36" customWidth="1"/>
    <col min="2052" max="2052" width="8" style="36" customWidth="1"/>
    <col min="2053" max="2053" width="7.875" style="36" customWidth="1"/>
    <col min="2054" max="2055" width="7.875" style="36" hidden="1" customWidth="1"/>
    <col min="2056" max="2303" width="7.875" style="36"/>
    <col min="2304" max="2304" width="35.75" style="36" customWidth="1"/>
    <col min="2305" max="2305" width="7.875" style="36" hidden="1" customWidth="1"/>
    <col min="2306" max="2307" width="12" style="36" customWidth="1"/>
    <col min="2308" max="2308" width="8" style="36" customWidth="1"/>
    <col min="2309" max="2309" width="7.875" style="36" customWidth="1"/>
    <col min="2310" max="2311" width="7.875" style="36" hidden="1" customWidth="1"/>
    <col min="2312" max="2559" width="7.875" style="36"/>
    <col min="2560" max="2560" width="35.75" style="36" customWidth="1"/>
    <col min="2561" max="2561" width="7.875" style="36" hidden="1" customWidth="1"/>
    <col min="2562" max="2563" width="12" style="36" customWidth="1"/>
    <col min="2564" max="2564" width="8" style="36" customWidth="1"/>
    <col min="2565" max="2565" width="7.875" style="36" customWidth="1"/>
    <col min="2566" max="2567" width="7.875" style="36" hidden="1" customWidth="1"/>
    <col min="2568" max="2815" width="7.875" style="36"/>
    <col min="2816" max="2816" width="35.75" style="36" customWidth="1"/>
    <col min="2817" max="2817" width="7.875" style="36" hidden="1" customWidth="1"/>
    <col min="2818" max="2819" width="12" style="36" customWidth="1"/>
    <col min="2820" max="2820" width="8" style="36" customWidth="1"/>
    <col min="2821" max="2821" width="7.875" style="36" customWidth="1"/>
    <col min="2822" max="2823" width="7.875" style="36" hidden="1" customWidth="1"/>
    <col min="2824" max="3071" width="7.875" style="36"/>
    <col min="3072" max="3072" width="35.75" style="36" customWidth="1"/>
    <col min="3073" max="3073" width="7.875" style="36" hidden="1" customWidth="1"/>
    <col min="3074" max="3075" width="12" style="36" customWidth="1"/>
    <col min="3076" max="3076" width="8" style="36" customWidth="1"/>
    <col min="3077" max="3077" width="7.875" style="36" customWidth="1"/>
    <col min="3078" max="3079" width="7.875" style="36" hidden="1" customWidth="1"/>
    <col min="3080" max="3327" width="7.875" style="36"/>
    <col min="3328" max="3328" width="35.75" style="36" customWidth="1"/>
    <col min="3329" max="3329" width="7.875" style="36" hidden="1" customWidth="1"/>
    <col min="3330" max="3331" width="12" style="36" customWidth="1"/>
    <col min="3332" max="3332" width="8" style="36" customWidth="1"/>
    <col min="3333" max="3333" width="7.875" style="36" customWidth="1"/>
    <col min="3334" max="3335" width="7.875" style="36" hidden="1" customWidth="1"/>
    <col min="3336" max="3583" width="7.875" style="36"/>
    <col min="3584" max="3584" width="35.75" style="36" customWidth="1"/>
    <col min="3585" max="3585" width="7.875" style="36" hidden="1" customWidth="1"/>
    <col min="3586" max="3587" width="12" style="36" customWidth="1"/>
    <col min="3588" max="3588" width="8" style="36" customWidth="1"/>
    <col min="3589" max="3589" width="7.875" style="36" customWidth="1"/>
    <col min="3590" max="3591" width="7.875" style="36" hidden="1" customWidth="1"/>
    <col min="3592" max="3839" width="7.875" style="36"/>
    <col min="3840" max="3840" width="35.75" style="36" customWidth="1"/>
    <col min="3841" max="3841" width="7.875" style="36" hidden="1" customWidth="1"/>
    <col min="3842" max="3843" width="12" style="36" customWidth="1"/>
    <col min="3844" max="3844" width="8" style="36" customWidth="1"/>
    <col min="3845" max="3845" width="7.875" style="36" customWidth="1"/>
    <col min="3846" max="3847" width="7.875" style="36" hidden="1" customWidth="1"/>
    <col min="3848" max="4095" width="7.875" style="36"/>
    <col min="4096" max="4096" width="35.75" style="36" customWidth="1"/>
    <col min="4097" max="4097" width="7.875" style="36" hidden="1" customWidth="1"/>
    <col min="4098" max="4099" width="12" style="36" customWidth="1"/>
    <col min="4100" max="4100" width="8" style="36" customWidth="1"/>
    <col min="4101" max="4101" width="7.875" style="36" customWidth="1"/>
    <col min="4102" max="4103" width="7.875" style="36" hidden="1" customWidth="1"/>
    <col min="4104" max="4351" width="7.875" style="36"/>
    <col min="4352" max="4352" width="35.75" style="36" customWidth="1"/>
    <col min="4353" max="4353" width="7.875" style="36" hidden="1" customWidth="1"/>
    <col min="4354" max="4355" width="12" style="36" customWidth="1"/>
    <col min="4356" max="4356" width="8" style="36" customWidth="1"/>
    <col min="4357" max="4357" width="7.875" style="36" customWidth="1"/>
    <col min="4358" max="4359" width="7.875" style="36" hidden="1" customWidth="1"/>
    <col min="4360" max="4607" width="7.875" style="36"/>
    <col min="4608" max="4608" width="35.75" style="36" customWidth="1"/>
    <col min="4609" max="4609" width="7.875" style="36" hidden="1" customWidth="1"/>
    <col min="4610" max="4611" width="12" style="36" customWidth="1"/>
    <col min="4612" max="4612" width="8" style="36" customWidth="1"/>
    <col min="4613" max="4613" width="7.875" style="36" customWidth="1"/>
    <col min="4614" max="4615" width="7.875" style="36" hidden="1" customWidth="1"/>
    <col min="4616" max="4863" width="7.875" style="36"/>
    <col min="4864" max="4864" width="35.75" style="36" customWidth="1"/>
    <col min="4865" max="4865" width="7.875" style="36" hidden="1" customWidth="1"/>
    <col min="4866" max="4867" width="12" style="36" customWidth="1"/>
    <col min="4868" max="4868" width="8" style="36" customWidth="1"/>
    <col min="4869" max="4869" width="7.875" style="36" customWidth="1"/>
    <col min="4870" max="4871" width="7.875" style="36" hidden="1" customWidth="1"/>
    <col min="4872" max="5119" width="7.875" style="36"/>
    <col min="5120" max="5120" width="35.75" style="36" customWidth="1"/>
    <col min="5121" max="5121" width="7.875" style="36" hidden="1" customWidth="1"/>
    <col min="5122" max="5123" width="12" style="36" customWidth="1"/>
    <col min="5124" max="5124" width="8" style="36" customWidth="1"/>
    <col min="5125" max="5125" width="7.875" style="36" customWidth="1"/>
    <col min="5126" max="5127" width="7.875" style="36" hidden="1" customWidth="1"/>
    <col min="5128" max="5375" width="7.875" style="36"/>
    <col min="5376" max="5376" width="35.75" style="36" customWidth="1"/>
    <col min="5377" max="5377" width="7.875" style="36" hidden="1" customWidth="1"/>
    <col min="5378" max="5379" width="12" style="36" customWidth="1"/>
    <col min="5380" max="5380" width="8" style="36" customWidth="1"/>
    <col min="5381" max="5381" width="7.875" style="36" customWidth="1"/>
    <col min="5382" max="5383" width="7.875" style="36" hidden="1" customWidth="1"/>
    <col min="5384" max="5631" width="7.875" style="36"/>
    <col min="5632" max="5632" width="35.75" style="36" customWidth="1"/>
    <col min="5633" max="5633" width="7.875" style="36" hidden="1" customWidth="1"/>
    <col min="5634" max="5635" width="12" style="36" customWidth="1"/>
    <col min="5636" max="5636" width="8" style="36" customWidth="1"/>
    <col min="5637" max="5637" width="7.875" style="36" customWidth="1"/>
    <col min="5638" max="5639" width="7.875" style="36" hidden="1" customWidth="1"/>
    <col min="5640" max="5887" width="7.875" style="36"/>
    <col min="5888" max="5888" width="35.75" style="36" customWidth="1"/>
    <col min="5889" max="5889" width="7.875" style="36" hidden="1" customWidth="1"/>
    <col min="5890" max="5891" width="12" style="36" customWidth="1"/>
    <col min="5892" max="5892" width="8" style="36" customWidth="1"/>
    <col min="5893" max="5893" width="7.875" style="36" customWidth="1"/>
    <col min="5894" max="5895" width="7.875" style="36" hidden="1" customWidth="1"/>
    <col min="5896" max="6143" width="7.875" style="36"/>
    <col min="6144" max="6144" width="35.75" style="36" customWidth="1"/>
    <col min="6145" max="6145" width="7.875" style="36" hidden="1" customWidth="1"/>
    <col min="6146" max="6147" width="12" style="36" customWidth="1"/>
    <col min="6148" max="6148" width="8" style="36" customWidth="1"/>
    <col min="6149" max="6149" width="7.875" style="36" customWidth="1"/>
    <col min="6150" max="6151" width="7.875" style="36" hidden="1" customWidth="1"/>
    <col min="6152" max="6399" width="7.875" style="36"/>
    <col min="6400" max="6400" width="35.75" style="36" customWidth="1"/>
    <col min="6401" max="6401" width="7.875" style="36" hidden="1" customWidth="1"/>
    <col min="6402" max="6403" width="12" style="36" customWidth="1"/>
    <col min="6404" max="6404" width="8" style="36" customWidth="1"/>
    <col min="6405" max="6405" width="7.875" style="36" customWidth="1"/>
    <col min="6406" max="6407" width="7.875" style="36" hidden="1" customWidth="1"/>
    <col min="6408" max="6655" width="7.875" style="36"/>
    <col min="6656" max="6656" width="35.75" style="36" customWidth="1"/>
    <col min="6657" max="6657" width="7.875" style="36" hidden="1" customWidth="1"/>
    <col min="6658" max="6659" width="12" style="36" customWidth="1"/>
    <col min="6660" max="6660" width="8" style="36" customWidth="1"/>
    <col min="6661" max="6661" width="7.875" style="36" customWidth="1"/>
    <col min="6662" max="6663" width="7.875" style="36" hidden="1" customWidth="1"/>
    <col min="6664" max="6911" width="7.875" style="36"/>
    <col min="6912" max="6912" width="35.75" style="36" customWidth="1"/>
    <col min="6913" max="6913" width="7.875" style="36" hidden="1" customWidth="1"/>
    <col min="6914" max="6915" width="12" style="36" customWidth="1"/>
    <col min="6916" max="6916" width="8" style="36" customWidth="1"/>
    <col min="6917" max="6917" width="7.875" style="36" customWidth="1"/>
    <col min="6918" max="6919" width="7.875" style="36" hidden="1" customWidth="1"/>
    <col min="6920" max="7167" width="7.875" style="36"/>
    <col min="7168" max="7168" width="35.75" style="36" customWidth="1"/>
    <col min="7169" max="7169" width="7.875" style="36" hidden="1" customWidth="1"/>
    <col min="7170" max="7171" width="12" style="36" customWidth="1"/>
    <col min="7172" max="7172" width="8" style="36" customWidth="1"/>
    <col min="7173" max="7173" width="7.875" style="36" customWidth="1"/>
    <col min="7174" max="7175" width="7.875" style="36" hidden="1" customWidth="1"/>
    <col min="7176" max="7423" width="7.875" style="36"/>
    <col min="7424" max="7424" width="35.75" style="36" customWidth="1"/>
    <col min="7425" max="7425" width="7.875" style="36" hidden="1" customWidth="1"/>
    <col min="7426" max="7427" width="12" style="36" customWidth="1"/>
    <col min="7428" max="7428" width="8" style="36" customWidth="1"/>
    <col min="7429" max="7429" width="7.875" style="36" customWidth="1"/>
    <col min="7430" max="7431" width="7.875" style="36" hidden="1" customWidth="1"/>
    <col min="7432" max="7679" width="7.875" style="36"/>
    <col min="7680" max="7680" width="35.75" style="36" customWidth="1"/>
    <col min="7681" max="7681" width="7.875" style="36" hidden="1" customWidth="1"/>
    <col min="7682" max="7683" width="12" style="36" customWidth="1"/>
    <col min="7684" max="7684" width="8" style="36" customWidth="1"/>
    <col min="7685" max="7685" width="7.875" style="36" customWidth="1"/>
    <col min="7686" max="7687" width="7.875" style="36" hidden="1" customWidth="1"/>
    <col min="7688" max="7935" width="7.875" style="36"/>
    <col min="7936" max="7936" width="35.75" style="36" customWidth="1"/>
    <col min="7937" max="7937" width="7.875" style="36" hidden="1" customWidth="1"/>
    <col min="7938" max="7939" width="12" style="36" customWidth="1"/>
    <col min="7940" max="7940" width="8" style="36" customWidth="1"/>
    <col min="7941" max="7941" width="7.875" style="36" customWidth="1"/>
    <col min="7942" max="7943" width="7.875" style="36" hidden="1" customWidth="1"/>
    <col min="7944" max="8191" width="7.875" style="36"/>
    <col min="8192" max="8192" width="35.75" style="36" customWidth="1"/>
    <col min="8193" max="8193" width="7.875" style="36" hidden="1" customWidth="1"/>
    <col min="8194" max="8195" width="12" style="36" customWidth="1"/>
    <col min="8196" max="8196" width="8" style="36" customWidth="1"/>
    <col min="8197" max="8197" width="7.875" style="36" customWidth="1"/>
    <col min="8198" max="8199" width="7.875" style="36" hidden="1" customWidth="1"/>
    <col min="8200" max="8447" width="7.875" style="36"/>
    <col min="8448" max="8448" width="35.75" style="36" customWidth="1"/>
    <col min="8449" max="8449" width="7.875" style="36" hidden="1" customWidth="1"/>
    <col min="8450" max="8451" width="12" style="36" customWidth="1"/>
    <col min="8452" max="8452" width="8" style="36" customWidth="1"/>
    <col min="8453" max="8453" width="7.875" style="36" customWidth="1"/>
    <col min="8454" max="8455" width="7.875" style="36" hidden="1" customWidth="1"/>
    <col min="8456" max="8703" width="7.875" style="36"/>
    <col min="8704" max="8704" width="35.75" style="36" customWidth="1"/>
    <col min="8705" max="8705" width="7.875" style="36" hidden="1" customWidth="1"/>
    <col min="8706" max="8707" width="12" style="36" customWidth="1"/>
    <col min="8708" max="8708" width="8" style="36" customWidth="1"/>
    <col min="8709" max="8709" width="7.875" style="36" customWidth="1"/>
    <col min="8710" max="8711" width="7.875" style="36" hidden="1" customWidth="1"/>
    <col min="8712" max="8959" width="7.875" style="36"/>
    <col min="8960" max="8960" width="35.75" style="36" customWidth="1"/>
    <col min="8961" max="8961" width="7.875" style="36" hidden="1" customWidth="1"/>
    <col min="8962" max="8963" width="12" style="36" customWidth="1"/>
    <col min="8964" max="8964" width="8" style="36" customWidth="1"/>
    <col min="8965" max="8965" width="7.875" style="36" customWidth="1"/>
    <col min="8966" max="8967" width="7.875" style="36" hidden="1" customWidth="1"/>
    <col min="8968" max="9215" width="7.875" style="36"/>
    <col min="9216" max="9216" width="35.75" style="36" customWidth="1"/>
    <col min="9217" max="9217" width="7.875" style="36" hidden="1" customWidth="1"/>
    <col min="9218" max="9219" width="12" style="36" customWidth="1"/>
    <col min="9220" max="9220" width="8" style="36" customWidth="1"/>
    <col min="9221" max="9221" width="7.875" style="36" customWidth="1"/>
    <col min="9222" max="9223" width="7.875" style="36" hidden="1" customWidth="1"/>
    <col min="9224" max="9471" width="7.875" style="36"/>
    <col min="9472" max="9472" width="35.75" style="36" customWidth="1"/>
    <col min="9473" max="9473" width="7.875" style="36" hidden="1" customWidth="1"/>
    <col min="9474" max="9475" width="12" style="36" customWidth="1"/>
    <col min="9476" max="9476" width="8" style="36" customWidth="1"/>
    <col min="9477" max="9477" width="7.875" style="36" customWidth="1"/>
    <col min="9478" max="9479" width="7.875" style="36" hidden="1" customWidth="1"/>
    <col min="9480" max="9727" width="7.875" style="36"/>
    <col min="9728" max="9728" width="35.75" style="36" customWidth="1"/>
    <col min="9729" max="9729" width="7.875" style="36" hidden="1" customWidth="1"/>
    <col min="9730" max="9731" width="12" style="36" customWidth="1"/>
    <col min="9732" max="9732" width="8" style="36" customWidth="1"/>
    <col min="9733" max="9733" width="7.875" style="36" customWidth="1"/>
    <col min="9734" max="9735" width="7.875" style="36" hidden="1" customWidth="1"/>
    <col min="9736" max="9983" width="7.875" style="36"/>
    <col min="9984" max="9984" width="35.75" style="36" customWidth="1"/>
    <col min="9985" max="9985" width="7.875" style="36" hidden="1" customWidth="1"/>
    <col min="9986" max="9987" width="12" style="36" customWidth="1"/>
    <col min="9988" max="9988" width="8" style="36" customWidth="1"/>
    <col min="9989" max="9989" width="7.875" style="36" customWidth="1"/>
    <col min="9990" max="9991" width="7.875" style="36" hidden="1" customWidth="1"/>
    <col min="9992" max="10239" width="7.875" style="36"/>
    <col min="10240" max="10240" width="35.75" style="36" customWidth="1"/>
    <col min="10241" max="10241" width="7.875" style="36" hidden="1" customWidth="1"/>
    <col min="10242" max="10243" width="12" style="36" customWidth="1"/>
    <col min="10244" max="10244" width="8" style="36" customWidth="1"/>
    <col min="10245" max="10245" width="7.875" style="36" customWidth="1"/>
    <col min="10246" max="10247" width="7.875" style="36" hidden="1" customWidth="1"/>
    <col min="10248" max="10495" width="7.875" style="36"/>
    <col min="10496" max="10496" width="35.75" style="36" customWidth="1"/>
    <col min="10497" max="10497" width="7.875" style="36" hidden="1" customWidth="1"/>
    <col min="10498" max="10499" width="12" style="36" customWidth="1"/>
    <col min="10500" max="10500" width="8" style="36" customWidth="1"/>
    <col min="10501" max="10501" width="7.875" style="36" customWidth="1"/>
    <col min="10502" max="10503" width="7.875" style="36" hidden="1" customWidth="1"/>
    <col min="10504" max="10751" width="7.875" style="36"/>
    <col min="10752" max="10752" width="35.75" style="36" customWidth="1"/>
    <col min="10753" max="10753" width="7.875" style="36" hidden="1" customWidth="1"/>
    <col min="10754" max="10755" width="12" style="36" customWidth="1"/>
    <col min="10756" max="10756" width="8" style="36" customWidth="1"/>
    <col min="10757" max="10757" width="7.875" style="36" customWidth="1"/>
    <col min="10758" max="10759" width="7.875" style="36" hidden="1" customWidth="1"/>
    <col min="10760" max="11007" width="7.875" style="36"/>
    <col min="11008" max="11008" width="35.75" style="36" customWidth="1"/>
    <col min="11009" max="11009" width="7.875" style="36" hidden="1" customWidth="1"/>
    <col min="11010" max="11011" width="12" style="36" customWidth="1"/>
    <col min="11012" max="11012" width="8" style="36" customWidth="1"/>
    <col min="11013" max="11013" width="7.875" style="36" customWidth="1"/>
    <col min="11014" max="11015" width="7.875" style="36" hidden="1" customWidth="1"/>
    <col min="11016" max="11263" width="7.875" style="36"/>
    <col min="11264" max="11264" width="35.75" style="36" customWidth="1"/>
    <col min="11265" max="11265" width="7.875" style="36" hidden="1" customWidth="1"/>
    <col min="11266" max="11267" width="12" style="36" customWidth="1"/>
    <col min="11268" max="11268" width="8" style="36" customWidth="1"/>
    <col min="11269" max="11269" width="7.875" style="36" customWidth="1"/>
    <col min="11270" max="11271" width="7.875" style="36" hidden="1" customWidth="1"/>
    <col min="11272" max="11519" width="7.875" style="36"/>
    <col min="11520" max="11520" width="35.75" style="36" customWidth="1"/>
    <col min="11521" max="11521" width="7.875" style="36" hidden="1" customWidth="1"/>
    <col min="11522" max="11523" width="12" style="36" customWidth="1"/>
    <col min="11524" max="11524" width="8" style="36" customWidth="1"/>
    <col min="11525" max="11525" width="7.875" style="36" customWidth="1"/>
    <col min="11526" max="11527" width="7.875" style="36" hidden="1" customWidth="1"/>
    <col min="11528" max="11775" width="7.875" style="36"/>
    <col min="11776" max="11776" width="35.75" style="36" customWidth="1"/>
    <col min="11777" max="11777" width="7.875" style="36" hidden="1" customWidth="1"/>
    <col min="11778" max="11779" width="12" style="36" customWidth="1"/>
    <col min="11780" max="11780" width="8" style="36" customWidth="1"/>
    <col min="11781" max="11781" width="7.875" style="36" customWidth="1"/>
    <col min="11782" max="11783" width="7.875" style="36" hidden="1" customWidth="1"/>
    <col min="11784" max="12031" width="7.875" style="36"/>
    <col min="12032" max="12032" width="35.75" style="36" customWidth="1"/>
    <col min="12033" max="12033" width="7.875" style="36" hidden="1" customWidth="1"/>
    <col min="12034" max="12035" width="12" style="36" customWidth="1"/>
    <col min="12036" max="12036" width="8" style="36" customWidth="1"/>
    <col min="12037" max="12037" width="7.875" style="36" customWidth="1"/>
    <col min="12038" max="12039" width="7.875" style="36" hidden="1" customWidth="1"/>
    <col min="12040" max="12287" width="7.875" style="36"/>
    <col min="12288" max="12288" width="35.75" style="36" customWidth="1"/>
    <col min="12289" max="12289" width="7.875" style="36" hidden="1" customWidth="1"/>
    <col min="12290" max="12291" width="12" style="36" customWidth="1"/>
    <col min="12292" max="12292" width="8" style="36" customWidth="1"/>
    <col min="12293" max="12293" width="7.875" style="36" customWidth="1"/>
    <col min="12294" max="12295" width="7.875" style="36" hidden="1" customWidth="1"/>
    <col min="12296" max="12543" width="7.875" style="36"/>
    <col min="12544" max="12544" width="35.75" style="36" customWidth="1"/>
    <col min="12545" max="12545" width="7.875" style="36" hidden="1" customWidth="1"/>
    <col min="12546" max="12547" width="12" style="36" customWidth="1"/>
    <col min="12548" max="12548" width="8" style="36" customWidth="1"/>
    <col min="12549" max="12549" width="7.875" style="36" customWidth="1"/>
    <col min="12550" max="12551" width="7.875" style="36" hidden="1" customWidth="1"/>
    <col min="12552" max="12799" width="7.875" style="36"/>
    <col min="12800" max="12800" width="35.75" style="36" customWidth="1"/>
    <col min="12801" max="12801" width="7.875" style="36" hidden="1" customWidth="1"/>
    <col min="12802" max="12803" width="12" style="36" customWidth="1"/>
    <col min="12804" max="12804" width="8" style="36" customWidth="1"/>
    <col min="12805" max="12805" width="7.875" style="36" customWidth="1"/>
    <col min="12806" max="12807" width="7.875" style="36" hidden="1" customWidth="1"/>
    <col min="12808" max="13055" width="7.875" style="36"/>
    <col min="13056" max="13056" width="35.75" style="36" customWidth="1"/>
    <col min="13057" max="13057" width="7.875" style="36" hidden="1" customWidth="1"/>
    <col min="13058" max="13059" width="12" style="36" customWidth="1"/>
    <col min="13060" max="13060" width="8" style="36" customWidth="1"/>
    <col min="13061" max="13061" width="7.875" style="36" customWidth="1"/>
    <col min="13062" max="13063" width="7.875" style="36" hidden="1" customWidth="1"/>
    <col min="13064" max="13311" width="7.875" style="36"/>
    <col min="13312" max="13312" width="35.75" style="36" customWidth="1"/>
    <col min="13313" max="13313" width="7.875" style="36" hidden="1" customWidth="1"/>
    <col min="13314" max="13315" width="12" style="36" customWidth="1"/>
    <col min="13316" max="13316" width="8" style="36" customWidth="1"/>
    <col min="13317" max="13317" width="7.875" style="36" customWidth="1"/>
    <col min="13318" max="13319" width="7.875" style="36" hidden="1" customWidth="1"/>
    <col min="13320" max="13567" width="7.875" style="36"/>
    <col min="13568" max="13568" width="35.75" style="36" customWidth="1"/>
    <col min="13569" max="13569" width="7.875" style="36" hidden="1" customWidth="1"/>
    <col min="13570" max="13571" width="12" style="36" customWidth="1"/>
    <col min="13572" max="13572" width="8" style="36" customWidth="1"/>
    <col min="13573" max="13573" width="7.875" style="36" customWidth="1"/>
    <col min="13574" max="13575" width="7.875" style="36" hidden="1" customWidth="1"/>
    <col min="13576" max="13823" width="7.875" style="36"/>
    <col min="13824" max="13824" width="35.75" style="36" customWidth="1"/>
    <col min="13825" max="13825" width="7.875" style="36" hidden="1" customWidth="1"/>
    <col min="13826" max="13827" width="12" style="36" customWidth="1"/>
    <col min="13828" max="13828" width="8" style="36" customWidth="1"/>
    <col min="13829" max="13829" width="7.875" style="36" customWidth="1"/>
    <col min="13830" max="13831" width="7.875" style="36" hidden="1" customWidth="1"/>
    <col min="13832" max="14079" width="7.875" style="36"/>
    <col min="14080" max="14080" width="35.75" style="36" customWidth="1"/>
    <col min="14081" max="14081" width="7.875" style="36" hidden="1" customWidth="1"/>
    <col min="14082" max="14083" width="12" style="36" customWidth="1"/>
    <col min="14084" max="14084" width="8" style="36" customWidth="1"/>
    <col min="14085" max="14085" width="7.875" style="36" customWidth="1"/>
    <col min="14086" max="14087" width="7.875" style="36" hidden="1" customWidth="1"/>
    <col min="14088" max="14335" width="7.875" style="36"/>
    <col min="14336" max="14336" width="35.75" style="36" customWidth="1"/>
    <col min="14337" max="14337" width="7.875" style="36" hidden="1" customWidth="1"/>
    <col min="14338" max="14339" width="12" style="36" customWidth="1"/>
    <col min="14340" max="14340" width="8" style="36" customWidth="1"/>
    <col min="14341" max="14341" width="7.875" style="36" customWidth="1"/>
    <col min="14342" max="14343" width="7.875" style="36" hidden="1" customWidth="1"/>
    <col min="14344" max="14591" width="7.875" style="36"/>
    <col min="14592" max="14592" width="35.75" style="36" customWidth="1"/>
    <col min="14593" max="14593" width="7.875" style="36" hidden="1" customWidth="1"/>
    <col min="14594" max="14595" width="12" style="36" customWidth="1"/>
    <col min="14596" max="14596" width="8" style="36" customWidth="1"/>
    <col min="14597" max="14597" width="7.875" style="36" customWidth="1"/>
    <col min="14598" max="14599" width="7.875" style="36" hidden="1" customWidth="1"/>
    <col min="14600" max="14847" width="7.875" style="36"/>
    <col min="14848" max="14848" width="35.75" style="36" customWidth="1"/>
    <col min="14849" max="14849" width="7.875" style="36" hidden="1" customWidth="1"/>
    <col min="14850" max="14851" width="12" style="36" customWidth="1"/>
    <col min="14852" max="14852" width="8" style="36" customWidth="1"/>
    <col min="14853" max="14853" width="7.875" style="36" customWidth="1"/>
    <col min="14854" max="14855" width="7.875" style="36" hidden="1" customWidth="1"/>
    <col min="14856" max="15103" width="7.875" style="36"/>
    <col min="15104" max="15104" width="35.75" style="36" customWidth="1"/>
    <col min="15105" max="15105" width="7.875" style="36" hidden="1" customWidth="1"/>
    <col min="15106" max="15107" width="12" style="36" customWidth="1"/>
    <col min="15108" max="15108" width="8" style="36" customWidth="1"/>
    <col min="15109" max="15109" width="7.875" style="36" customWidth="1"/>
    <col min="15110" max="15111" width="7.875" style="36" hidden="1" customWidth="1"/>
    <col min="15112" max="15359" width="7.875" style="36"/>
    <col min="15360" max="15360" width="35.75" style="36" customWidth="1"/>
    <col min="15361" max="15361" width="7.875" style="36" hidden="1" customWidth="1"/>
    <col min="15362" max="15363" width="12" style="36" customWidth="1"/>
    <col min="15364" max="15364" width="8" style="36" customWidth="1"/>
    <col min="15365" max="15365" width="7.875" style="36" customWidth="1"/>
    <col min="15366" max="15367" width="7.875" style="36" hidden="1" customWidth="1"/>
    <col min="15368" max="15615" width="7.875" style="36"/>
    <col min="15616" max="15616" width="35.75" style="36" customWidth="1"/>
    <col min="15617" max="15617" width="7.875" style="36" hidden="1" customWidth="1"/>
    <col min="15618" max="15619" width="12" style="36" customWidth="1"/>
    <col min="15620" max="15620" width="8" style="36" customWidth="1"/>
    <col min="15621" max="15621" width="7.875" style="36" customWidth="1"/>
    <col min="15622" max="15623" width="7.875" style="36" hidden="1" customWidth="1"/>
    <col min="15624" max="15871" width="7.875" style="36"/>
    <col min="15872" max="15872" width="35.75" style="36" customWidth="1"/>
    <col min="15873" max="15873" width="7.875" style="36" hidden="1" customWidth="1"/>
    <col min="15874" max="15875" width="12" style="36" customWidth="1"/>
    <col min="15876" max="15876" width="8" style="36" customWidth="1"/>
    <col min="15877" max="15877" width="7.875" style="36" customWidth="1"/>
    <col min="15878" max="15879" width="7.875" style="36" hidden="1" customWidth="1"/>
    <col min="15880" max="16127" width="7.875" style="36"/>
    <col min="16128" max="16128" width="35.75" style="36" customWidth="1"/>
    <col min="16129" max="16129" width="7.875" style="36" hidden="1" customWidth="1"/>
    <col min="16130" max="16131" width="12" style="36" customWidth="1"/>
    <col min="16132" max="16132" width="8" style="36" customWidth="1"/>
    <col min="16133" max="16133" width="7.875" style="36" customWidth="1"/>
    <col min="16134" max="16135" width="7.875" style="36" hidden="1" customWidth="1"/>
    <col min="16136" max="16384" width="7.875" style="36"/>
  </cols>
  <sheetData>
    <row r="1" ht="18.75" spans="1:3">
      <c r="A1" s="2" t="s">
        <v>841</v>
      </c>
      <c r="B1" s="39"/>
      <c r="C1" s="40"/>
    </row>
    <row r="2" ht="32.25" customHeight="1" spans="1:3">
      <c r="A2" s="41" t="s">
        <v>842</v>
      </c>
      <c r="B2" s="41"/>
      <c r="C2" s="41"/>
    </row>
    <row r="3" ht="30" customHeight="1" spans="1:3">
      <c r="A3" s="42"/>
      <c r="B3" s="42"/>
      <c r="C3" s="43" t="s">
        <v>828</v>
      </c>
    </row>
    <row r="4" s="30" customFormat="1" ht="33" customHeight="1" spans="1:4">
      <c r="A4" s="44" t="s">
        <v>34</v>
      </c>
      <c r="B4" s="44" t="s">
        <v>4</v>
      </c>
      <c r="C4" s="45" t="s">
        <v>843</v>
      </c>
      <c r="D4" s="46"/>
    </row>
    <row r="5" s="31" customFormat="1" ht="33" customHeight="1" spans="1:4">
      <c r="A5" s="47" t="s">
        <v>844</v>
      </c>
      <c r="B5" s="58">
        <v>0</v>
      </c>
      <c r="C5" s="49">
        <v>6.84</v>
      </c>
      <c r="D5" s="50"/>
    </row>
    <row r="6" s="32" customFormat="1" ht="33" customHeight="1" spans="1:6">
      <c r="A6" s="47" t="s">
        <v>845</v>
      </c>
      <c r="B6" s="58">
        <v>10.81</v>
      </c>
      <c r="C6" s="49">
        <v>0</v>
      </c>
      <c r="D6" s="51"/>
      <c r="F6" s="32">
        <v>988753</v>
      </c>
    </row>
    <row r="7" s="33" customFormat="1" ht="33" customHeight="1" spans="1:6">
      <c r="A7" s="52" t="s">
        <v>846</v>
      </c>
      <c r="B7" s="53">
        <v>0</v>
      </c>
      <c r="C7" s="49">
        <v>1.17</v>
      </c>
      <c r="D7" s="54"/>
      <c r="F7" s="33">
        <v>822672</v>
      </c>
    </row>
    <row r="8" s="33" customFormat="1" ht="33" customHeight="1" spans="1:4">
      <c r="A8" s="60" t="s">
        <v>847</v>
      </c>
      <c r="B8" s="53">
        <v>0</v>
      </c>
      <c r="C8" s="58">
        <v>0</v>
      </c>
      <c r="D8" s="54"/>
    </row>
    <row r="9" s="33" customFormat="1" ht="33" customHeight="1" spans="1:4">
      <c r="A9" s="60" t="s">
        <v>848</v>
      </c>
      <c r="B9" s="53">
        <v>0</v>
      </c>
      <c r="C9" s="49">
        <v>1.17</v>
      </c>
      <c r="D9" s="54"/>
    </row>
    <row r="10" s="34" customFormat="1" ht="33" customHeight="1" spans="1:4">
      <c r="A10" s="47" t="s">
        <v>849</v>
      </c>
      <c r="B10" s="53">
        <v>0</v>
      </c>
      <c r="C10" s="49">
        <v>0.377</v>
      </c>
      <c r="D10" s="56"/>
    </row>
    <row r="11" s="33" customFormat="1" ht="33" customHeight="1" spans="1:6">
      <c r="A11" s="47" t="s">
        <v>850</v>
      </c>
      <c r="B11" s="49">
        <v>0</v>
      </c>
      <c r="C11" s="49">
        <v>7.633</v>
      </c>
      <c r="D11" s="54"/>
      <c r="F11" s="33">
        <v>988753</v>
      </c>
    </row>
    <row r="12" s="33" customFormat="1" ht="33" customHeight="1" spans="1:6">
      <c r="A12" s="52" t="s">
        <v>851</v>
      </c>
      <c r="B12" s="53">
        <v>0</v>
      </c>
      <c r="C12" s="49">
        <v>0</v>
      </c>
      <c r="D12" s="54"/>
      <c r="F12" s="33">
        <v>822672</v>
      </c>
    </row>
    <row r="13" s="35" customFormat="1" ht="33" customHeight="1" spans="1:4">
      <c r="A13" s="57" t="s">
        <v>852</v>
      </c>
      <c r="B13" s="58">
        <v>0.33</v>
      </c>
      <c r="C13" s="49">
        <v>0</v>
      </c>
      <c r="D13" s="59"/>
    </row>
  </sheetData>
  <mergeCells count="1">
    <mergeCell ref="A2:C2"/>
  </mergeCells>
  <pageMargins left="0.7" right="0.7" top="0.75" bottom="0.75" header="0.3" footer="0.3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-0.25"/>
  </sheetPr>
  <dimension ref="A1:F11"/>
  <sheetViews>
    <sheetView workbookViewId="0">
      <selection activeCell="A2" sqref="A2:C2"/>
    </sheetView>
  </sheetViews>
  <sheetFormatPr defaultColWidth="7.875" defaultRowHeight="15.75" outlineLevelCol="5"/>
  <cols>
    <col min="1" max="1" width="46" style="36" customWidth="1"/>
    <col min="2" max="2" width="18.75" style="37" customWidth="1"/>
    <col min="3" max="3" width="18.75" style="38" customWidth="1"/>
    <col min="4" max="4" width="8" style="36" customWidth="1"/>
    <col min="5" max="5" width="7.875" style="36" customWidth="1"/>
    <col min="6" max="6" width="8.5" style="36" hidden="1" customWidth="1"/>
    <col min="7" max="7" width="7.875" style="36" hidden="1" customWidth="1"/>
    <col min="8" max="255" width="7.875" style="36"/>
    <col min="256" max="256" width="35.75" style="36" customWidth="1"/>
    <col min="257" max="257" width="7.875" style="36" hidden="1" customWidth="1"/>
    <col min="258" max="259" width="12" style="36" customWidth="1"/>
    <col min="260" max="260" width="8" style="36" customWidth="1"/>
    <col min="261" max="261" width="7.875" style="36" customWidth="1"/>
    <col min="262" max="263" width="7.875" style="36" hidden="1" customWidth="1"/>
    <col min="264" max="511" width="7.875" style="36"/>
    <col min="512" max="512" width="35.75" style="36" customWidth="1"/>
    <col min="513" max="513" width="7.875" style="36" hidden="1" customWidth="1"/>
    <col min="514" max="515" width="12" style="36" customWidth="1"/>
    <col min="516" max="516" width="8" style="36" customWidth="1"/>
    <col min="517" max="517" width="7.875" style="36" customWidth="1"/>
    <col min="518" max="519" width="7.875" style="36" hidden="1" customWidth="1"/>
    <col min="520" max="767" width="7.875" style="36"/>
    <col min="768" max="768" width="35.75" style="36" customWidth="1"/>
    <col min="769" max="769" width="7.875" style="36" hidden="1" customWidth="1"/>
    <col min="770" max="771" width="12" style="36" customWidth="1"/>
    <col min="772" max="772" width="8" style="36" customWidth="1"/>
    <col min="773" max="773" width="7.875" style="36" customWidth="1"/>
    <col min="774" max="775" width="7.875" style="36" hidden="1" customWidth="1"/>
    <col min="776" max="1023" width="7.875" style="36"/>
    <col min="1024" max="1024" width="35.75" style="36" customWidth="1"/>
    <col min="1025" max="1025" width="7.875" style="36" hidden="1" customWidth="1"/>
    <col min="1026" max="1027" width="12" style="36" customWidth="1"/>
    <col min="1028" max="1028" width="8" style="36" customWidth="1"/>
    <col min="1029" max="1029" width="7.875" style="36" customWidth="1"/>
    <col min="1030" max="1031" width="7.875" style="36" hidden="1" customWidth="1"/>
    <col min="1032" max="1279" width="7.875" style="36"/>
    <col min="1280" max="1280" width="35.75" style="36" customWidth="1"/>
    <col min="1281" max="1281" width="7.875" style="36" hidden="1" customWidth="1"/>
    <col min="1282" max="1283" width="12" style="36" customWidth="1"/>
    <col min="1284" max="1284" width="8" style="36" customWidth="1"/>
    <col min="1285" max="1285" width="7.875" style="36" customWidth="1"/>
    <col min="1286" max="1287" width="7.875" style="36" hidden="1" customWidth="1"/>
    <col min="1288" max="1535" width="7.875" style="36"/>
    <col min="1536" max="1536" width="35.75" style="36" customWidth="1"/>
    <col min="1537" max="1537" width="7.875" style="36" hidden="1" customWidth="1"/>
    <col min="1538" max="1539" width="12" style="36" customWidth="1"/>
    <col min="1540" max="1540" width="8" style="36" customWidth="1"/>
    <col min="1541" max="1541" width="7.875" style="36" customWidth="1"/>
    <col min="1542" max="1543" width="7.875" style="36" hidden="1" customWidth="1"/>
    <col min="1544" max="1791" width="7.875" style="36"/>
    <col min="1792" max="1792" width="35.75" style="36" customWidth="1"/>
    <col min="1793" max="1793" width="7.875" style="36" hidden="1" customWidth="1"/>
    <col min="1794" max="1795" width="12" style="36" customWidth="1"/>
    <col min="1796" max="1796" width="8" style="36" customWidth="1"/>
    <col min="1797" max="1797" width="7.875" style="36" customWidth="1"/>
    <col min="1798" max="1799" width="7.875" style="36" hidden="1" customWidth="1"/>
    <col min="1800" max="2047" width="7.875" style="36"/>
    <col min="2048" max="2048" width="35.75" style="36" customWidth="1"/>
    <col min="2049" max="2049" width="7.875" style="36" hidden="1" customWidth="1"/>
    <col min="2050" max="2051" width="12" style="36" customWidth="1"/>
    <col min="2052" max="2052" width="8" style="36" customWidth="1"/>
    <col min="2053" max="2053" width="7.875" style="36" customWidth="1"/>
    <col min="2054" max="2055" width="7.875" style="36" hidden="1" customWidth="1"/>
    <col min="2056" max="2303" width="7.875" style="36"/>
    <col min="2304" max="2304" width="35.75" style="36" customWidth="1"/>
    <col min="2305" max="2305" width="7.875" style="36" hidden="1" customWidth="1"/>
    <col min="2306" max="2307" width="12" style="36" customWidth="1"/>
    <col min="2308" max="2308" width="8" style="36" customWidth="1"/>
    <col min="2309" max="2309" width="7.875" style="36" customWidth="1"/>
    <col min="2310" max="2311" width="7.875" style="36" hidden="1" customWidth="1"/>
    <col min="2312" max="2559" width="7.875" style="36"/>
    <col min="2560" max="2560" width="35.75" style="36" customWidth="1"/>
    <col min="2561" max="2561" width="7.875" style="36" hidden="1" customWidth="1"/>
    <col min="2562" max="2563" width="12" style="36" customWidth="1"/>
    <col min="2564" max="2564" width="8" style="36" customWidth="1"/>
    <col min="2565" max="2565" width="7.875" style="36" customWidth="1"/>
    <col min="2566" max="2567" width="7.875" style="36" hidden="1" customWidth="1"/>
    <col min="2568" max="2815" width="7.875" style="36"/>
    <col min="2816" max="2816" width="35.75" style="36" customWidth="1"/>
    <col min="2817" max="2817" width="7.875" style="36" hidden="1" customWidth="1"/>
    <col min="2818" max="2819" width="12" style="36" customWidth="1"/>
    <col min="2820" max="2820" width="8" style="36" customWidth="1"/>
    <col min="2821" max="2821" width="7.875" style="36" customWidth="1"/>
    <col min="2822" max="2823" width="7.875" style="36" hidden="1" customWidth="1"/>
    <col min="2824" max="3071" width="7.875" style="36"/>
    <col min="3072" max="3072" width="35.75" style="36" customWidth="1"/>
    <col min="3073" max="3073" width="7.875" style="36" hidden="1" customWidth="1"/>
    <col min="3074" max="3075" width="12" style="36" customWidth="1"/>
    <col min="3076" max="3076" width="8" style="36" customWidth="1"/>
    <col min="3077" max="3077" width="7.875" style="36" customWidth="1"/>
    <col min="3078" max="3079" width="7.875" style="36" hidden="1" customWidth="1"/>
    <col min="3080" max="3327" width="7.875" style="36"/>
    <col min="3328" max="3328" width="35.75" style="36" customWidth="1"/>
    <col min="3329" max="3329" width="7.875" style="36" hidden="1" customWidth="1"/>
    <col min="3330" max="3331" width="12" style="36" customWidth="1"/>
    <col min="3332" max="3332" width="8" style="36" customWidth="1"/>
    <col min="3333" max="3333" width="7.875" style="36" customWidth="1"/>
    <col min="3334" max="3335" width="7.875" style="36" hidden="1" customWidth="1"/>
    <col min="3336" max="3583" width="7.875" style="36"/>
    <col min="3584" max="3584" width="35.75" style="36" customWidth="1"/>
    <col min="3585" max="3585" width="7.875" style="36" hidden="1" customWidth="1"/>
    <col min="3586" max="3587" width="12" style="36" customWidth="1"/>
    <col min="3588" max="3588" width="8" style="36" customWidth="1"/>
    <col min="3589" max="3589" width="7.875" style="36" customWidth="1"/>
    <col min="3590" max="3591" width="7.875" style="36" hidden="1" customWidth="1"/>
    <col min="3592" max="3839" width="7.875" style="36"/>
    <col min="3840" max="3840" width="35.75" style="36" customWidth="1"/>
    <col min="3841" max="3841" width="7.875" style="36" hidden="1" customWidth="1"/>
    <col min="3842" max="3843" width="12" style="36" customWidth="1"/>
    <col min="3844" max="3844" width="8" style="36" customWidth="1"/>
    <col min="3845" max="3845" width="7.875" style="36" customWidth="1"/>
    <col min="3846" max="3847" width="7.875" style="36" hidden="1" customWidth="1"/>
    <col min="3848" max="4095" width="7.875" style="36"/>
    <col min="4096" max="4096" width="35.75" style="36" customWidth="1"/>
    <col min="4097" max="4097" width="7.875" style="36" hidden="1" customWidth="1"/>
    <col min="4098" max="4099" width="12" style="36" customWidth="1"/>
    <col min="4100" max="4100" width="8" style="36" customWidth="1"/>
    <col min="4101" max="4101" width="7.875" style="36" customWidth="1"/>
    <col min="4102" max="4103" width="7.875" style="36" hidden="1" customWidth="1"/>
    <col min="4104" max="4351" width="7.875" style="36"/>
    <col min="4352" max="4352" width="35.75" style="36" customWidth="1"/>
    <col min="4353" max="4353" width="7.875" style="36" hidden="1" customWidth="1"/>
    <col min="4354" max="4355" width="12" style="36" customWidth="1"/>
    <col min="4356" max="4356" width="8" style="36" customWidth="1"/>
    <col min="4357" max="4357" width="7.875" style="36" customWidth="1"/>
    <col min="4358" max="4359" width="7.875" style="36" hidden="1" customWidth="1"/>
    <col min="4360" max="4607" width="7.875" style="36"/>
    <col min="4608" max="4608" width="35.75" style="36" customWidth="1"/>
    <col min="4609" max="4609" width="7.875" style="36" hidden="1" customWidth="1"/>
    <col min="4610" max="4611" width="12" style="36" customWidth="1"/>
    <col min="4612" max="4612" width="8" style="36" customWidth="1"/>
    <col min="4613" max="4613" width="7.875" style="36" customWidth="1"/>
    <col min="4614" max="4615" width="7.875" style="36" hidden="1" customWidth="1"/>
    <col min="4616" max="4863" width="7.875" style="36"/>
    <col min="4864" max="4864" width="35.75" style="36" customWidth="1"/>
    <col min="4865" max="4865" width="7.875" style="36" hidden="1" customWidth="1"/>
    <col min="4866" max="4867" width="12" style="36" customWidth="1"/>
    <col min="4868" max="4868" width="8" style="36" customWidth="1"/>
    <col min="4869" max="4869" width="7.875" style="36" customWidth="1"/>
    <col min="4870" max="4871" width="7.875" style="36" hidden="1" customWidth="1"/>
    <col min="4872" max="5119" width="7.875" style="36"/>
    <col min="5120" max="5120" width="35.75" style="36" customWidth="1"/>
    <col min="5121" max="5121" width="7.875" style="36" hidden="1" customWidth="1"/>
    <col min="5122" max="5123" width="12" style="36" customWidth="1"/>
    <col min="5124" max="5124" width="8" style="36" customWidth="1"/>
    <col min="5125" max="5125" width="7.875" style="36" customWidth="1"/>
    <col min="5126" max="5127" width="7.875" style="36" hidden="1" customWidth="1"/>
    <col min="5128" max="5375" width="7.875" style="36"/>
    <col min="5376" max="5376" width="35.75" style="36" customWidth="1"/>
    <col min="5377" max="5377" width="7.875" style="36" hidden="1" customWidth="1"/>
    <col min="5378" max="5379" width="12" style="36" customWidth="1"/>
    <col min="5380" max="5380" width="8" style="36" customWidth="1"/>
    <col min="5381" max="5381" width="7.875" style="36" customWidth="1"/>
    <col min="5382" max="5383" width="7.875" style="36" hidden="1" customWidth="1"/>
    <col min="5384" max="5631" width="7.875" style="36"/>
    <col min="5632" max="5632" width="35.75" style="36" customWidth="1"/>
    <col min="5633" max="5633" width="7.875" style="36" hidden="1" customWidth="1"/>
    <col min="5634" max="5635" width="12" style="36" customWidth="1"/>
    <col min="5636" max="5636" width="8" style="36" customWidth="1"/>
    <col min="5637" max="5637" width="7.875" style="36" customWidth="1"/>
    <col min="5638" max="5639" width="7.875" style="36" hidden="1" customWidth="1"/>
    <col min="5640" max="5887" width="7.875" style="36"/>
    <col min="5888" max="5888" width="35.75" style="36" customWidth="1"/>
    <col min="5889" max="5889" width="7.875" style="36" hidden="1" customWidth="1"/>
    <col min="5890" max="5891" width="12" style="36" customWidth="1"/>
    <col min="5892" max="5892" width="8" style="36" customWidth="1"/>
    <col min="5893" max="5893" width="7.875" style="36" customWidth="1"/>
    <col min="5894" max="5895" width="7.875" style="36" hidden="1" customWidth="1"/>
    <col min="5896" max="6143" width="7.875" style="36"/>
    <col min="6144" max="6144" width="35.75" style="36" customWidth="1"/>
    <col min="6145" max="6145" width="7.875" style="36" hidden="1" customWidth="1"/>
    <col min="6146" max="6147" width="12" style="36" customWidth="1"/>
    <col min="6148" max="6148" width="8" style="36" customWidth="1"/>
    <col min="6149" max="6149" width="7.875" style="36" customWidth="1"/>
    <col min="6150" max="6151" width="7.875" style="36" hidden="1" customWidth="1"/>
    <col min="6152" max="6399" width="7.875" style="36"/>
    <col min="6400" max="6400" width="35.75" style="36" customWidth="1"/>
    <col min="6401" max="6401" width="7.875" style="36" hidden="1" customWidth="1"/>
    <col min="6402" max="6403" width="12" style="36" customWidth="1"/>
    <col min="6404" max="6404" width="8" style="36" customWidth="1"/>
    <col min="6405" max="6405" width="7.875" style="36" customWidth="1"/>
    <col min="6406" max="6407" width="7.875" style="36" hidden="1" customWidth="1"/>
    <col min="6408" max="6655" width="7.875" style="36"/>
    <col min="6656" max="6656" width="35.75" style="36" customWidth="1"/>
    <col min="6657" max="6657" width="7.875" style="36" hidden="1" customWidth="1"/>
    <col min="6658" max="6659" width="12" style="36" customWidth="1"/>
    <col min="6660" max="6660" width="8" style="36" customWidth="1"/>
    <col min="6661" max="6661" width="7.875" style="36" customWidth="1"/>
    <col min="6662" max="6663" width="7.875" style="36" hidden="1" customWidth="1"/>
    <col min="6664" max="6911" width="7.875" style="36"/>
    <col min="6912" max="6912" width="35.75" style="36" customWidth="1"/>
    <col min="6913" max="6913" width="7.875" style="36" hidden="1" customWidth="1"/>
    <col min="6914" max="6915" width="12" style="36" customWidth="1"/>
    <col min="6916" max="6916" width="8" style="36" customWidth="1"/>
    <col min="6917" max="6917" width="7.875" style="36" customWidth="1"/>
    <col min="6918" max="6919" width="7.875" style="36" hidden="1" customWidth="1"/>
    <col min="6920" max="7167" width="7.875" style="36"/>
    <col min="7168" max="7168" width="35.75" style="36" customWidth="1"/>
    <col min="7169" max="7169" width="7.875" style="36" hidden="1" customWidth="1"/>
    <col min="7170" max="7171" width="12" style="36" customWidth="1"/>
    <col min="7172" max="7172" width="8" style="36" customWidth="1"/>
    <col min="7173" max="7173" width="7.875" style="36" customWidth="1"/>
    <col min="7174" max="7175" width="7.875" style="36" hidden="1" customWidth="1"/>
    <col min="7176" max="7423" width="7.875" style="36"/>
    <col min="7424" max="7424" width="35.75" style="36" customWidth="1"/>
    <col min="7425" max="7425" width="7.875" style="36" hidden="1" customWidth="1"/>
    <col min="7426" max="7427" width="12" style="36" customWidth="1"/>
    <col min="7428" max="7428" width="8" style="36" customWidth="1"/>
    <col min="7429" max="7429" width="7.875" style="36" customWidth="1"/>
    <col min="7430" max="7431" width="7.875" style="36" hidden="1" customWidth="1"/>
    <col min="7432" max="7679" width="7.875" style="36"/>
    <col min="7680" max="7680" width="35.75" style="36" customWidth="1"/>
    <col min="7681" max="7681" width="7.875" style="36" hidden="1" customWidth="1"/>
    <col min="7682" max="7683" width="12" style="36" customWidth="1"/>
    <col min="7684" max="7684" width="8" style="36" customWidth="1"/>
    <col min="7685" max="7685" width="7.875" style="36" customWidth="1"/>
    <col min="7686" max="7687" width="7.875" style="36" hidden="1" customWidth="1"/>
    <col min="7688" max="7935" width="7.875" style="36"/>
    <col min="7936" max="7936" width="35.75" style="36" customWidth="1"/>
    <col min="7937" max="7937" width="7.875" style="36" hidden="1" customWidth="1"/>
    <col min="7938" max="7939" width="12" style="36" customWidth="1"/>
    <col min="7940" max="7940" width="8" style="36" customWidth="1"/>
    <col min="7941" max="7941" width="7.875" style="36" customWidth="1"/>
    <col min="7942" max="7943" width="7.875" style="36" hidden="1" customWidth="1"/>
    <col min="7944" max="8191" width="7.875" style="36"/>
    <col min="8192" max="8192" width="35.75" style="36" customWidth="1"/>
    <col min="8193" max="8193" width="7.875" style="36" hidden="1" customWidth="1"/>
    <col min="8194" max="8195" width="12" style="36" customWidth="1"/>
    <col min="8196" max="8196" width="8" style="36" customWidth="1"/>
    <col min="8197" max="8197" width="7.875" style="36" customWidth="1"/>
    <col min="8198" max="8199" width="7.875" style="36" hidden="1" customWidth="1"/>
    <col min="8200" max="8447" width="7.875" style="36"/>
    <col min="8448" max="8448" width="35.75" style="36" customWidth="1"/>
    <col min="8449" max="8449" width="7.875" style="36" hidden="1" customWidth="1"/>
    <col min="8450" max="8451" width="12" style="36" customWidth="1"/>
    <col min="8452" max="8452" width="8" style="36" customWidth="1"/>
    <col min="8453" max="8453" width="7.875" style="36" customWidth="1"/>
    <col min="8454" max="8455" width="7.875" style="36" hidden="1" customWidth="1"/>
    <col min="8456" max="8703" width="7.875" style="36"/>
    <col min="8704" max="8704" width="35.75" style="36" customWidth="1"/>
    <col min="8705" max="8705" width="7.875" style="36" hidden="1" customWidth="1"/>
    <col min="8706" max="8707" width="12" style="36" customWidth="1"/>
    <col min="8708" max="8708" width="8" style="36" customWidth="1"/>
    <col min="8709" max="8709" width="7.875" style="36" customWidth="1"/>
    <col min="8710" max="8711" width="7.875" style="36" hidden="1" customWidth="1"/>
    <col min="8712" max="8959" width="7.875" style="36"/>
    <col min="8960" max="8960" width="35.75" style="36" customWidth="1"/>
    <col min="8961" max="8961" width="7.875" style="36" hidden="1" customWidth="1"/>
    <col min="8962" max="8963" width="12" style="36" customWidth="1"/>
    <col min="8964" max="8964" width="8" style="36" customWidth="1"/>
    <col min="8965" max="8965" width="7.875" style="36" customWidth="1"/>
    <col min="8966" max="8967" width="7.875" style="36" hidden="1" customWidth="1"/>
    <col min="8968" max="9215" width="7.875" style="36"/>
    <col min="9216" max="9216" width="35.75" style="36" customWidth="1"/>
    <col min="9217" max="9217" width="7.875" style="36" hidden="1" customWidth="1"/>
    <col min="9218" max="9219" width="12" style="36" customWidth="1"/>
    <col min="9220" max="9220" width="8" style="36" customWidth="1"/>
    <col min="9221" max="9221" width="7.875" style="36" customWidth="1"/>
    <col min="9222" max="9223" width="7.875" style="36" hidden="1" customWidth="1"/>
    <col min="9224" max="9471" width="7.875" style="36"/>
    <col min="9472" max="9472" width="35.75" style="36" customWidth="1"/>
    <col min="9473" max="9473" width="7.875" style="36" hidden="1" customWidth="1"/>
    <col min="9474" max="9475" width="12" style="36" customWidth="1"/>
    <col min="9476" max="9476" width="8" style="36" customWidth="1"/>
    <col min="9477" max="9477" width="7.875" style="36" customWidth="1"/>
    <col min="9478" max="9479" width="7.875" style="36" hidden="1" customWidth="1"/>
    <col min="9480" max="9727" width="7.875" style="36"/>
    <col min="9728" max="9728" width="35.75" style="36" customWidth="1"/>
    <col min="9729" max="9729" width="7.875" style="36" hidden="1" customWidth="1"/>
    <col min="9730" max="9731" width="12" style="36" customWidth="1"/>
    <col min="9732" max="9732" width="8" style="36" customWidth="1"/>
    <col min="9733" max="9733" width="7.875" style="36" customWidth="1"/>
    <col min="9734" max="9735" width="7.875" style="36" hidden="1" customWidth="1"/>
    <col min="9736" max="9983" width="7.875" style="36"/>
    <col min="9984" max="9984" width="35.75" style="36" customWidth="1"/>
    <col min="9985" max="9985" width="7.875" style="36" hidden="1" customWidth="1"/>
    <col min="9986" max="9987" width="12" style="36" customWidth="1"/>
    <col min="9988" max="9988" width="8" style="36" customWidth="1"/>
    <col min="9989" max="9989" width="7.875" style="36" customWidth="1"/>
    <col min="9990" max="9991" width="7.875" style="36" hidden="1" customWidth="1"/>
    <col min="9992" max="10239" width="7.875" style="36"/>
    <col min="10240" max="10240" width="35.75" style="36" customWidth="1"/>
    <col min="10241" max="10241" width="7.875" style="36" hidden="1" customWidth="1"/>
    <col min="10242" max="10243" width="12" style="36" customWidth="1"/>
    <col min="10244" max="10244" width="8" style="36" customWidth="1"/>
    <col min="10245" max="10245" width="7.875" style="36" customWidth="1"/>
    <col min="10246" max="10247" width="7.875" style="36" hidden="1" customWidth="1"/>
    <col min="10248" max="10495" width="7.875" style="36"/>
    <col min="10496" max="10496" width="35.75" style="36" customWidth="1"/>
    <col min="10497" max="10497" width="7.875" style="36" hidden="1" customWidth="1"/>
    <col min="10498" max="10499" width="12" style="36" customWidth="1"/>
    <col min="10500" max="10500" width="8" style="36" customWidth="1"/>
    <col min="10501" max="10501" width="7.875" style="36" customWidth="1"/>
    <col min="10502" max="10503" width="7.875" style="36" hidden="1" customWidth="1"/>
    <col min="10504" max="10751" width="7.875" style="36"/>
    <col min="10752" max="10752" width="35.75" style="36" customWidth="1"/>
    <col min="10753" max="10753" width="7.875" style="36" hidden="1" customWidth="1"/>
    <col min="10754" max="10755" width="12" style="36" customWidth="1"/>
    <col min="10756" max="10756" width="8" style="36" customWidth="1"/>
    <col min="10757" max="10757" width="7.875" style="36" customWidth="1"/>
    <col min="10758" max="10759" width="7.875" style="36" hidden="1" customWidth="1"/>
    <col min="10760" max="11007" width="7.875" style="36"/>
    <col min="11008" max="11008" width="35.75" style="36" customWidth="1"/>
    <col min="11009" max="11009" width="7.875" style="36" hidden="1" customWidth="1"/>
    <col min="11010" max="11011" width="12" style="36" customWidth="1"/>
    <col min="11012" max="11012" width="8" style="36" customWidth="1"/>
    <col min="11013" max="11013" width="7.875" style="36" customWidth="1"/>
    <col min="11014" max="11015" width="7.875" style="36" hidden="1" customWidth="1"/>
    <col min="11016" max="11263" width="7.875" style="36"/>
    <col min="11264" max="11264" width="35.75" style="36" customWidth="1"/>
    <col min="11265" max="11265" width="7.875" style="36" hidden="1" customWidth="1"/>
    <col min="11266" max="11267" width="12" style="36" customWidth="1"/>
    <col min="11268" max="11268" width="8" style="36" customWidth="1"/>
    <col min="11269" max="11269" width="7.875" style="36" customWidth="1"/>
    <col min="11270" max="11271" width="7.875" style="36" hidden="1" customWidth="1"/>
    <col min="11272" max="11519" width="7.875" style="36"/>
    <col min="11520" max="11520" width="35.75" style="36" customWidth="1"/>
    <col min="11521" max="11521" width="7.875" style="36" hidden="1" customWidth="1"/>
    <col min="11522" max="11523" width="12" style="36" customWidth="1"/>
    <col min="11524" max="11524" width="8" style="36" customWidth="1"/>
    <col min="11525" max="11525" width="7.875" style="36" customWidth="1"/>
    <col min="11526" max="11527" width="7.875" style="36" hidden="1" customWidth="1"/>
    <col min="11528" max="11775" width="7.875" style="36"/>
    <col min="11776" max="11776" width="35.75" style="36" customWidth="1"/>
    <col min="11777" max="11777" width="7.875" style="36" hidden="1" customWidth="1"/>
    <col min="11778" max="11779" width="12" style="36" customWidth="1"/>
    <col min="11780" max="11780" width="8" style="36" customWidth="1"/>
    <col min="11781" max="11781" width="7.875" style="36" customWidth="1"/>
    <col min="11782" max="11783" width="7.875" style="36" hidden="1" customWidth="1"/>
    <col min="11784" max="12031" width="7.875" style="36"/>
    <col min="12032" max="12032" width="35.75" style="36" customWidth="1"/>
    <col min="12033" max="12033" width="7.875" style="36" hidden="1" customWidth="1"/>
    <col min="12034" max="12035" width="12" style="36" customWidth="1"/>
    <col min="12036" max="12036" width="8" style="36" customWidth="1"/>
    <col min="12037" max="12037" width="7.875" style="36" customWidth="1"/>
    <col min="12038" max="12039" width="7.875" style="36" hidden="1" customWidth="1"/>
    <col min="12040" max="12287" width="7.875" style="36"/>
    <col min="12288" max="12288" width="35.75" style="36" customWidth="1"/>
    <col min="12289" max="12289" width="7.875" style="36" hidden="1" customWidth="1"/>
    <col min="12290" max="12291" width="12" style="36" customWidth="1"/>
    <col min="12292" max="12292" width="8" style="36" customWidth="1"/>
    <col min="12293" max="12293" width="7.875" style="36" customWidth="1"/>
    <col min="12294" max="12295" width="7.875" style="36" hidden="1" customWidth="1"/>
    <col min="12296" max="12543" width="7.875" style="36"/>
    <col min="12544" max="12544" width="35.75" style="36" customWidth="1"/>
    <col min="12545" max="12545" width="7.875" style="36" hidden="1" customWidth="1"/>
    <col min="12546" max="12547" width="12" style="36" customWidth="1"/>
    <col min="12548" max="12548" width="8" style="36" customWidth="1"/>
    <col min="12549" max="12549" width="7.875" style="36" customWidth="1"/>
    <col min="12550" max="12551" width="7.875" style="36" hidden="1" customWidth="1"/>
    <col min="12552" max="12799" width="7.875" style="36"/>
    <col min="12800" max="12800" width="35.75" style="36" customWidth="1"/>
    <col min="12801" max="12801" width="7.875" style="36" hidden="1" customWidth="1"/>
    <col min="12802" max="12803" width="12" style="36" customWidth="1"/>
    <col min="12804" max="12804" width="8" style="36" customWidth="1"/>
    <col min="12805" max="12805" width="7.875" style="36" customWidth="1"/>
    <col min="12806" max="12807" width="7.875" style="36" hidden="1" customWidth="1"/>
    <col min="12808" max="13055" width="7.875" style="36"/>
    <col min="13056" max="13056" width="35.75" style="36" customWidth="1"/>
    <col min="13057" max="13057" width="7.875" style="36" hidden="1" customWidth="1"/>
    <col min="13058" max="13059" width="12" style="36" customWidth="1"/>
    <col min="13060" max="13060" width="8" style="36" customWidth="1"/>
    <col min="13061" max="13061" width="7.875" style="36" customWidth="1"/>
    <col min="13062" max="13063" width="7.875" style="36" hidden="1" customWidth="1"/>
    <col min="13064" max="13311" width="7.875" style="36"/>
    <col min="13312" max="13312" width="35.75" style="36" customWidth="1"/>
    <col min="13313" max="13313" width="7.875" style="36" hidden="1" customWidth="1"/>
    <col min="13314" max="13315" width="12" style="36" customWidth="1"/>
    <col min="13316" max="13316" width="8" style="36" customWidth="1"/>
    <col min="13317" max="13317" width="7.875" style="36" customWidth="1"/>
    <col min="13318" max="13319" width="7.875" style="36" hidden="1" customWidth="1"/>
    <col min="13320" max="13567" width="7.875" style="36"/>
    <col min="13568" max="13568" width="35.75" style="36" customWidth="1"/>
    <col min="13569" max="13569" width="7.875" style="36" hidden="1" customWidth="1"/>
    <col min="13570" max="13571" width="12" style="36" customWidth="1"/>
    <col min="13572" max="13572" width="8" style="36" customWidth="1"/>
    <col min="13573" max="13573" width="7.875" style="36" customWidth="1"/>
    <col min="13574" max="13575" width="7.875" style="36" hidden="1" customWidth="1"/>
    <col min="13576" max="13823" width="7.875" style="36"/>
    <col min="13824" max="13824" width="35.75" style="36" customWidth="1"/>
    <col min="13825" max="13825" width="7.875" style="36" hidden="1" customWidth="1"/>
    <col min="13826" max="13827" width="12" style="36" customWidth="1"/>
    <col min="13828" max="13828" width="8" style="36" customWidth="1"/>
    <col min="13829" max="13829" width="7.875" style="36" customWidth="1"/>
    <col min="13830" max="13831" width="7.875" style="36" hidden="1" customWidth="1"/>
    <col min="13832" max="14079" width="7.875" style="36"/>
    <col min="14080" max="14080" width="35.75" style="36" customWidth="1"/>
    <col min="14081" max="14081" width="7.875" style="36" hidden="1" customWidth="1"/>
    <col min="14082" max="14083" width="12" style="36" customWidth="1"/>
    <col min="14084" max="14084" width="8" style="36" customWidth="1"/>
    <col min="14085" max="14085" width="7.875" style="36" customWidth="1"/>
    <col min="14086" max="14087" width="7.875" style="36" hidden="1" customWidth="1"/>
    <col min="14088" max="14335" width="7.875" style="36"/>
    <col min="14336" max="14336" width="35.75" style="36" customWidth="1"/>
    <col min="14337" max="14337" width="7.875" style="36" hidden="1" customWidth="1"/>
    <col min="14338" max="14339" width="12" style="36" customWidth="1"/>
    <col min="14340" max="14340" width="8" style="36" customWidth="1"/>
    <col min="14341" max="14341" width="7.875" style="36" customWidth="1"/>
    <col min="14342" max="14343" width="7.875" style="36" hidden="1" customWidth="1"/>
    <col min="14344" max="14591" width="7.875" style="36"/>
    <col min="14592" max="14592" width="35.75" style="36" customWidth="1"/>
    <col min="14593" max="14593" width="7.875" style="36" hidden="1" customWidth="1"/>
    <col min="14594" max="14595" width="12" style="36" customWidth="1"/>
    <col min="14596" max="14596" width="8" style="36" customWidth="1"/>
    <col min="14597" max="14597" width="7.875" style="36" customWidth="1"/>
    <col min="14598" max="14599" width="7.875" style="36" hidden="1" customWidth="1"/>
    <col min="14600" max="14847" width="7.875" style="36"/>
    <col min="14848" max="14848" width="35.75" style="36" customWidth="1"/>
    <col min="14849" max="14849" width="7.875" style="36" hidden="1" customWidth="1"/>
    <col min="14850" max="14851" width="12" style="36" customWidth="1"/>
    <col min="14852" max="14852" width="8" style="36" customWidth="1"/>
    <col min="14853" max="14853" width="7.875" style="36" customWidth="1"/>
    <col min="14854" max="14855" width="7.875" style="36" hidden="1" customWidth="1"/>
    <col min="14856" max="15103" width="7.875" style="36"/>
    <col min="15104" max="15104" width="35.75" style="36" customWidth="1"/>
    <col min="15105" max="15105" width="7.875" style="36" hidden="1" customWidth="1"/>
    <col min="15106" max="15107" width="12" style="36" customWidth="1"/>
    <col min="15108" max="15108" width="8" style="36" customWidth="1"/>
    <col min="15109" max="15109" width="7.875" style="36" customWidth="1"/>
    <col min="15110" max="15111" width="7.875" style="36" hidden="1" customWidth="1"/>
    <col min="15112" max="15359" width="7.875" style="36"/>
    <col min="15360" max="15360" width="35.75" style="36" customWidth="1"/>
    <col min="15361" max="15361" width="7.875" style="36" hidden="1" customWidth="1"/>
    <col min="15362" max="15363" width="12" style="36" customWidth="1"/>
    <col min="15364" max="15364" width="8" style="36" customWidth="1"/>
    <col min="15365" max="15365" width="7.875" style="36" customWidth="1"/>
    <col min="15366" max="15367" width="7.875" style="36" hidden="1" customWidth="1"/>
    <col min="15368" max="15615" width="7.875" style="36"/>
    <col min="15616" max="15616" width="35.75" style="36" customWidth="1"/>
    <col min="15617" max="15617" width="7.875" style="36" hidden="1" customWidth="1"/>
    <col min="15618" max="15619" width="12" style="36" customWidth="1"/>
    <col min="15620" max="15620" width="8" style="36" customWidth="1"/>
    <col min="15621" max="15621" width="7.875" style="36" customWidth="1"/>
    <col min="15622" max="15623" width="7.875" style="36" hidden="1" customWidth="1"/>
    <col min="15624" max="15871" width="7.875" style="36"/>
    <col min="15872" max="15872" width="35.75" style="36" customWidth="1"/>
    <col min="15873" max="15873" width="7.875" style="36" hidden="1" customWidth="1"/>
    <col min="15874" max="15875" width="12" style="36" customWidth="1"/>
    <col min="15876" max="15876" width="8" style="36" customWidth="1"/>
    <col min="15877" max="15877" width="7.875" style="36" customWidth="1"/>
    <col min="15878" max="15879" width="7.875" style="36" hidden="1" customWidth="1"/>
    <col min="15880" max="16127" width="7.875" style="36"/>
    <col min="16128" max="16128" width="35.75" style="36" customWidth="1"/>
    <col min="16129" max="16129" width="7.875" style="36" hidden="1" customWidth="1"/>
    <col min="16130" max="16131" width="12" style="36" customWidth="1"/>
    <col min="16132" max="16132" width="8" style="36" customWidth="1"/>
    <col min="16133" max="16133" width="7.875" style="36" customWidth="1"/>
    <col min="16134" max="16135" width="7.875" style="36" hidden="1" customWidth="1"/>
    <col min="16136" max="16384" width="7.875" style="36"/>
  </cols>
  <sheetData>
    <row r="1" ht="18.75" spans="1:3">
      <c r="A1" s="2" t="s">
        <v>853</v>
      </c>
      <c r="B1" s="39"/>
      <c r="C1" s="40"/>
    </row>
    <row r="2" ht="35.45" customHeight="1" spans="1:3">
      <c r="A2" s="41" t="s">
        <v>854</v>
      </c>
      <c r="B2" s="41"/>
      <c r="C2" s="41"/>
    </row>
    <row r="3" ht="35.45" customHeight="1" spans="1:3">
      <c r="A3" s="42"/>
      <c r="B3" s="42"/>
      <c r="C3" s="43" t="s">
        <v>828</v>
      </c>
    </row>
    <row r="4" s="30" customFormat="1" ht="35" customHeight="1" spans="1:4">
      <c r="A4" s="44" t="s">
        <v>34</v>
      </c>
      <c r="B4" s="44" t="s">
        <v>4</v>
      </c>
      <c r="C4" s="45" t="s">
        <v>843</v>
      </c>
      <c r="D4" s="46"/>
    </row>
    <row r="5" s="31" customFormat="1" ht="35" customHeight="1" spans="1:4">
      <c r="A5" s="47" t="s">
        <v>855</v>
      </c>
      <c r="B5" s="48" t="s">
        <v>856</v>
      </c>
      <c r="C5" s="49">
        <v>5.42</v>
      </c>
      <c r="D5" s="50"/>
    </row>
    <row r="6" s="32" customFormat="1" ht="35" customHeight="1" spans="1:6">
      <c r="A6" s="47" t="s">
        <v>857</v>
      </c>
      <c r="B6" s="48" t="s">
        <v>858</v>
      </c>
      <c r="C6" s="49" t="s">
        <v>856</v>
      </c>
      <c r="D6" s="51"/>
      <c r="F6" s="32">
        <v>988753</v>
      </c>
    </row>
    <row r="7" s="33" customFormat="1" ht="35" customHeight="1" spans="1:6">
      <c r="A7" s="52" t="s">
        <v>859</v>
      </c>
      <c r="B7" s="53">
        <v>0</v>
      </c>
      <c r="C7" s="49">
        <v>5.99</v>
      </c>
      <c r="D7" s="54"/>
      <c r="F7" s="33">
        <v>822672</v>
      </c>
    </row>
    <row r="8" s="34" customFormat="1" ht="35" customHeight="1" spans="1:4">
      <c r="A8" s="47" t="s">
        <v>860</v>
      </c>
      <c r="B8" s="55" t="s">
        <v>856</v>
      </c>
      <c r="C8" s="49">
        <v>0</v>
      </c>
      <c r="D8" s="56"/>
    </row>
    <row r="9" s="33" customFormat="1" ht="35" customHeight="1" spans="1:6">
      <c r="A9" s="47" t="s">
        <v>861</v>
      </c>
      <c r="B9" s="55" t="s">
        <v>856</v>
      </c>
      <c r="C9" s="49">
        <v>11.41</v>
      </c>
      <c r="D9" s="54"/>
      <c r="F9" s="33">
        <v>988753</v>
      </c>
    </row>
    <row r="10" s="33" customFormat="1" ht="35" customHeight="1" spans="1:6">
      <c r="A10" s="52" t="s">
        <v>862</v>
      </c>
      <c r="B10" s="53">
        <v>0</v>
      </c>
      <c r="C10" s="49">
        <v>0</v>
      </c>
      <c r="D10" s="54"/>
      <c r="F10" s="33">
        <v>822672</v>
      </c>
    </row>
    <row r="11" s="35" customFormat="1" ht="35" customHeight="1" spans="1:4">
      <c r="A11" s="57" t="s">
        <v>863</v>
      </c>
      <c r="B11" s="53">
        <v>4.34</v>
      </c>
      <c r="C11" s="58">
        <v>0</v>
      </c>
      <c r="D11" s="59"/>
    </row>
  </sheetData>
  <mergeCells count="1">
    <mergeCell ref="A2:C2"/>
  </mergeCells>
  <pageMargins left="0.7" right="0.7" top="0.75" bottom="0.75" header="0.3" footer="0.3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-0.25"/>
  </sheetPr>
  <dimension ref="A1:B27"/>
  <sheetViews>
    <sheetView workbookViewId="0">
      <selection activeCell="K11" sqref="K11"/>
    </sheetView>
  </sheetViews>
  <sheetFormatPr defaultColWidth="9" defaultRowHeight="13.5" outlineLevelCol="1"/>
  <cols>
    <col min="1" max="1" width="44.75" style="20" customWidth="1"/>
    <col min="2" max="2" width="20.75" style="20" customWidth="1"/>
    <col min="3" max="16384" width="9" style="20"/>
  </cols>
  <sheetData>
    <row r="1" ht="27.95" customHeight="1" spans="1:1">
      <c r="A1" s="21" t="s">
        <v>864</v>
      </c>
    </row>
    <row r="2" ht="24" customHeight="1" spans="1:2">
      <c r="A2" s="4" t="s">
        <v>865</v>
      </c>
      <c r="B2" s="4"/>
    </row>
    <row r="3" ht="32.1" hidden="1" customHeight="1" spans="1:2">
      <c r="A3" s="24"/>
      <c r="B3" s="24"/>
    </row>
    <row r="4" ht="32.1" hidden="1" customHeight="1" spans="1:2">
      <c r="A4" s="24"/>
      <c r="B4" s="24"/>
    </row>
    <row r="5" ht="21" customHeight="1" spans="1:2">
      <c r="A5" s="5"/>
      <c r="B5" s="25" t="s">
        <v>828</v>
      </c>
    </row>
    <row r="6" ht="27.95" customHeight="1" spans="1:2">
      <c r="A6" s="14" t="s">
        <v>866</v>
      </c>
      <c r="B6" s="14" t="s">
        <v>867</v>
      </c>
    </row>
    <row r="7" ht="27.95" customHeight="1" spans="1:2">
      <c r="A7" s="22" t="s">
        <v>868</v>
      </c>
      <c r="B7" s="17">
        <v>7.16</v>
      </c>
    </row>
    <row r="8" ht="27.95" customHeight="1" spans="1:2">
      <c r="A8" s="22" t="s">
        <v>869</v>
      </c>
      <c r="B8" s="23">
        <v>1.17</v>
      </c>
    </row>
    <row r="9" ht="27.95" customHeight="1" spans="1:2">
      <c r="A9" s="22" t="s">
        <v>870</v>
      </c>
      <c r="B9" s="23">
        <v>0.3</v>
      </c>
    </row>
    <row r="10" ht="27.95" customHeight="1" spans="1:2">
      <c r="A10" s="22" t="s">
        <v>871</v>
      </c>
      <c r="B10" s="23">
        <v>5.99</v>
      </c>
    </row>
    <row r="11" ht="27.95" customHeight="1" spans="1:2">
      <c r="A11" s="22" t="s">
        <v>870</v>
      </c>
      <c r="B11" s="23">
        <v>0</v>
      </c>
    </row>
    <row r="12" ht="27.95" customHeight="1" spans="1:2">
      <c r="A12" s="22" t="s">
        <v>872</v>
      </c>
      <c r="B12" s="26">
        <v>0.377</v>
      </c>
    </row>
    <row r="13" ht="27.95" customHeight="1" spans="1:2">
      <c r="A13" s="22" t="s">
        <v>869</v>
      </c>
      <c r="B13" s="27">
        <v>0.377</v>
      </c>
    </row>
    <row r="14" ht="27.95" customHeight="1" spans="1:2">
      <c r="A14" s="22" t="s">
        <v>871</v>
      </c>
      <c r="B14" s="23">
        <v>0</v>
      </c>
    </row>
    <row r="15" ht="27.95" customHeight="1" spans="1:2">
      <c r="A15" s="22" t="s">
        <v>873</v>
      </c>
      <c r="B15" s="23">
        <f>B16+B17</f>
        <v>0.425253</v>
      </c>
    </row>
    <row r="16" ht="27.95" customHeight="1" spans="1:2">
      <c r="A16" s="22" t="s">
        <v>869</v>
      </c>
      <c r="B16" s="23">
        <v>0.2434</v>
      </c>
    </row>
    <row r="17" ht="27.95" customHeight="1" spans="1:2">
      <c r="A17" s="22" t="s">
        <v>871</v>
      </c>
      <c r="B17" s="23">
        <v>0.181853</v>
      </c>
    </row>
    <row r="18" ht="27.95" customHeight="1" spans="1:2">
      <c r="A18" s="22" t="s">
        <v>874</v>
      </c>
      <c r="B18" s="28">
        <v>1.358</v>
      </c>
    </row>
    <row r="19" ht="27.95" customHeight="1" spans="1:2">
      <c r="A19" s="22" t="s">
        <v>869</v>
      </c>
      <c r="B19" s="23">
        <v>0.21</v>
      </c>
    </row>
    <row r="20" ht="27.95" customHeight="1" spans="1:2">
      <c r="A20" s="22" t="s">
        <v>875</v>
      </c>
      <c r="B20" s="23">
        <v>0.21</v>
      </c>
    </row>
    <row r="21" ht="27.95" customHeight="1" spans="1:2">
      <c r="A21" s="22" t="s">
        <v>876</v>
      </c>
      <c r="B21" s="23">
        <v>0</v>
      </c>
    </row>
    <row r="22" ht="27.95" customHeight="1" spans="1:2">
      <c r="A22" s="22" t="s">
        <v>871</v>
      </c>
      <c r="B22" s="28">
        <v>1.148</v>
      </c>
    </row>
    <row r="23" ht="27.95" customHeight="1" spans="1:2">
      <c r="A23" s="22" t="s">
        <v>875</v>
      </c>
      <c r="B23" s="28">
        <v>1.14</v>
      </c>
    </row>
    <row r="24" ht="27.95" customHeight="1" spans="1:2">
      <c r="A24" s="22" t="s">
        <v>876</v>
      </c>
      <c r="B24" s="28">
        <v>0.008</v>
      </c>
    </row>
    <row r="25" ht="27.95" customHeight="1" spans="1:2">
      <c r="A25" s="22" t="s">
        <v>877</v>
      </c>
      <c r="B25" s="28">
        <v>0.657</v>
      </c>
    </row>
    <row r="26" ht="27.95" customHeight="1" spans="1:2">
      <c r="A26" s="29" t="s">
        <v>869</v>
      </c>
      <c r="B26" s="28">
        <v>0.2704</v>
      </c>
    </row>
    <row r="27" ht="27.95" customHeight="1" spans="1:2">
      <c r="A27" s="22" t="s">
        <v>871</v>
      </c>
      <c r="B27" s="28">
        <v>0.3866</v>
      </c>
    </row>
  </sheetData>
  <mergeCells count="1">
    <mergeCell ref="A2:B2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-0.25"/>
  </sheetPr>
  <dimension ref="A1:B10"/>
  <sheetViews>
    <sheetView workbookViewId="0">
      <selection activeCell="A2" sqref="A2:B2"/>
    </sheetView>
  </sheetViews>
  <sheetFormatPr defaultColWidth="9" defaultRowHeight="13.5" outlineLevelCol="1"/>
  <cols>
    <col min="1" max="1" width="55.25" style="20" customWidth="1"/>
    <col min="2" max="2" width="20.5" style="20" customWidth="1"/>
    <col min="3" max="16384" width="9" style="20"/>
  </cols>
  <sheetData>
    <row r="1" ht="27.95" customHeight="1" spans="1:1">
      <c r="A1" s="21" t="s">
        <v>878</v>
      </c>
    </row>
    <row r="2" ht="32.1" customHeight="1" spans="1:2">
      <c r="A2" s="4" t="s">
        <v>879</v>
      </c>
      <c r="B2" s="4"/>
    </row>
    <row r="3" ht="28" customHeight="1" spans="1:2">
      <c r="A3" s="5"/>
      <c r="B3" s="6" t="s">
        <v>828</v>
      </c>
    </row>
    <row r="4" ht="32.1" customHeight="1" spans="1:2">
      <c r="A4" s="14" t="s">
        <v>866</v>
      </c>
      <c r="B4" s="14" t="s">
        <v>867</v>
      </c>
    </row>
    <row r="5" ht="32.1" customHeight="1" spans="1:2">
      <c r="A5" s="22" t="s">
        <v>880</v>
      </c>
      <c r="B5" s="23">
        <v>22.568</v>
      </c>
    </row>
    <row r="6" ht="32.1" customHeight="1" spans="1:2">
      <c r="A6" s="22" t="s">
        <v>881</v>
      </c>
      <c r="B6" s="23">
        <v>10.808</v>
      </c>
    </row>
    <row r="7" ht="32.1" customHeight="1" spans="1:2">
      <c r="A7" s="22" t="s">
        <v>882</v>
      </c>
      <c r="B7" s="23">
        <v>11.76</v>
      </c>
    </row>
    <row r="8" ht="32.1" customHeight="1" spans="1:2">
      <c r="A8" s="22" t="s">
        <v>883</v>
      </c>
      <c r="B8" s="23">
        <v>4.67</v>
      </c>
    </row>
    <row r="9" ht="32.1" customHeight="1" spans="1:2">
      <c r="A9" s="22" t="s">
        <v>881</v>
      </c>
      <c r="B9" s="23">
        <v>0.33</v>
      </c>
    </row>
    <row r="10" ht="32.1" customHeight="1" spans="1:2">
      <c r="A10" s="22" t="s">
        <v>882</v>
      </c>
      <c r="B10" s="23">
        <v>4.34</v>
      </c>
    </row>
  </sheetData>
  <mergeCells count="1">
    <mergeCell ref="A2:B2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-0.25"/>
  </sheetPr>
  <dimension ref="A1:E14"/>
  <sheetViews>
    <sheetView workbookViewId="0">
      <selection activeCell="K12" sqref="K12"/>
    </sheetView>
  </sheetViews>
  <sheetFormatPr defaultColWidth="9" defaultRowHeight="13.5" outlineLevelCol="4"/>
  <cols>
    <col min="1" max="1" width="6.625" style="1" customWidth="1"/>
    <col min="2" max="2" width="41.125" style="1" customWidth="1"/>
    <col min="3" max="3" width="18.125" style="1" customWidth="1"/>
    <col min="4" max="4" width="11" style="1" customWidth="1"/>
    <col min="5" max="5" width="11.125" style="1" customWidth="1"/>
    <col min="6" max="16384" width="9" style="1"/>
  </cols>
  <sheetData>
    <row r="1" ht="27.95" customHeight="1" spans="1:3">
      <c r="A1" s="2" t="s">
        <v>884</v>
      </c>
      <c r="B1" s="3"/>
      <c r="C1" s="3"/>
    </row>
    <row r="2" ht="32.1" customHeight="1" spans="1:5">
      <c r="A2" s="4" t="s">
        <v>885</v>
      </c>
      <c r="B2" s="4"/>
      <c r="C2" s="4"/>
      <c r="D2" s="4"/>
      <c r="E2" s="4"/>
    </row>
    <row r="3" ht="20.1" customHeight="1" spans="1:5">
      <c r="A3" s="5"/>
      <c r="B3" s="5"/>
      <c r="C3" s="5"/>
      <c r="D3" s="5"/>
      <c r="E3" s="6" t="s">
        <v>828</v>
      </c>
    </row>
    <row r="4" ht="32.25" customHeight="1" spans="1:5">
      <c r="A4" s="14" t="s">
        <v>886</v>
      </c>
      <c r="B4" s="14" t="s">
        <v>590</v>
      </c>
      <c r="C4" s="14" t="s">
        <v>887</v>
      </c>
      <c r="D4" s="14" t="s">
        <v>888</v>
      </c>
      <c r="E4" s="14" t="s">
        <v>889</v>
      </c>
    </row>
    <row r="5" ht="32.25" customHeight="1" spans="1:5">
      <c r="A5" s="15"/>
      <c r="B5" s="16"/>
      <c r="C5" s="16"/>
      <c r="D5" s="16"/>
      <c r="E5" s="17"/>
    </row>
    <row r="6" ht="32.25" customHeight="1" spans="1:5">
      <c r="A6" s="15"/>
      <c r="B6" s="16"/>
      <c r="C6" s="16"/>
      <c r="D6" s="16"/>
      <c r="E6" s="17"/>
    </row>
    <row r="7" ht="32.25" customHeight="1" spans="1:5">
      <c r="A7" s="15"/>
      <c r="B7" s="16"/>
      <c r="C7" s="16"/>
      <c r="D7" s="16"/>
      <c r="E7" s="17"/>
    </row>
    <row r="8" ht="32.25" customHeight="1" spans="1:5">
      <c r="A8" s="15"/>
      <c r="B8" s="18"/>
      <c r="C8" s="16"/>
      <c r="D8" s="16"/>
      <c r="E8" s="17"/>
    </row>
    <row r="9" ht="32.25" customHeight="1" spans="1:5">
      <c r="A9" s="15"/>
      <c r="B9" s="16"/>
      <c r="C9" s="16"/>
      <c r="D9" s="16"/>
      <c r="E9" s="17"/>
    </row>
    <row r="10" ht="32.25" customHeight="1" spans="1:5">
      <c r="A10" s="15"/>
      <c r="B10" s="16"/>
      <c r="C10" s="16"/>
      <c r="D10" s="16"/>
      <c r="E10" s="17"/>
    </row>
    <row r="11" ht="32.25" customHeight="1" spans="1:5">
      <c r="A11" s="15"/>
      <c r="B11" s="16"/>
      <c r="C11" s="16"/>
      <c r="D11" s="16"/>
      <c r="E11" s="17"/>
    </row>
    <row r="12" ht="32.25" customHeight="1" spans="1:5">
      <c r="A12" s="16"/>
      <c r="B12" s="16"/>
      <c r="C12" s="16"/>
      <c r="D12" s="16"/>
      <c r="E12" s="17"/>
    </row>
    <row r="13" ht="32.25" customHeight="1" spans="1:5">
      <c r="A13" s="16"/>
      <c r="B13" s="16"/>
      <c r="C13" s="16"/>
      <c r="D13" s="16"/>
      <c r="E13" s="17"/>
    </row>
    <row r="14" ht="21.75" customHeight="1" spans="1:2">
      <c r="A14" s="19" t="s">
        <v>890</v>
      </c>
      <c r="B14" s="19"/>
    </row>
  </sheetData>
  <mergeCells count="2">
    <mergeCell ref="A2:E2"/>
    <mergeCell ref="A14:B14"/>
  </mergeCells>
  <pageMargins left="0.699305555555556" right="0.699305555555556" top="0.75" bottom="0.75" header="0.3" footer="0.3"/>
  <pageSetup paperSize="9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-0.25"/>
  </sheetPr>
  <dimension ref="A1:E18"/>
  <sheetViews>
    <sheetView workbookViewId="0">
      <selection activeCell="G11" sqref="G11"/>
    </sheetView>
  </sheetViews>
  <sheetFormatPr defaultColWidth="9" defaultRowHeight="13.5" outlineLevelCol="4"/>
  <cols>
    <col min="1" max="1" width="11" style="1" customWidth="1"/>
    <col min="2" max="2" width="17.75" style="1" customWidth="1"/>
    <col min="3" max="3" width="19.625" style="1" customWidth="1"/>
    <col min="4" max="4" width="11" style="1" customWidth="1"/>
    <col min="5" max="5" width="16.5" style="1" customWidth="1"/>
    <col min="6" max="16384" width="9" style="1"/>
  </cols>
  <sheetData>
    <row r="1" ht="27.95" customHeight="1" spans="1:3">
      <c r="A1" s="2" t="s">
        <v>891</v>
      </c>
      <c r="B1" s="3"/>
      <c r="C1" s="3"/>
    </row>
    <row r="2" ht="32.1" customHeight="1" spans="1:5">
      <c r="A2" s="4" t="s">
        <v>892</v>
      </c>
      <c r="B2" s="4"/>
      <c r="C2" s="4"/>
      <c r="D2" s="4"/>
      <c r="E2" s="4"/>
    </row>
    <row r="3" ht="21" customHeight="1" spans="1:5">
      <c r="A3" s="5"/>
      <c r="B3" s="5"/>
      <c r="C3" s="5"/>
      <c r="D3" s="5"/>
      <c r="E3" s="6" t="s">
        <v>828</v>
      </c>
    </row>
    <row r="4" ht="30" customHeight="1" spans="1:5">
      <c r="A4" s="7" t="s">
        <v>893</v>
      </c>
      <c r="B4" s="8"/>
      <c r="C4" s="7" t="s">
        <v>894</v>
      </c>
      <c r="D4" s="9"/>
      <c r="E4" s="8"/>
    </row>
    <row r="5" ht="30" customHeight="1" spans="1:5">
      <c r="A5" s="10" t="s">
        <v>895</v>
      </c>
      <c r="B5" s="11"/>
      <c r="C5" s="7"/>
      <c r="D5" s="9"/>
      <c r="E5" s="8"/>
    </row>
    <row r="6" ht="30" customHeight="1" spans="1:5">
      <c r="A6" s="10" t="s">
        <v>896</v>
      </c>
      <c r="B6" s="11"/>
      <c r="C6" s="7"/>
      <c r="D6" s="9"/>
      <c r="E6" s="8"/>
    </row>
    <row r="7" ht="30" customHeight="1" spans="1:5">
      <c r="A7" s="10" t="s">
        <v>897</v>
      </c>
      <c r="B7" s="11"/>
      <c r="C7" s="7"/>
      <c r="D7" s="9"/>
      <c r="E7" s="8"/>
    </row>
    <row r="8" ht="30" customHeight="1" spans="1:5">
      <c r="A8" s="10" t="s">
        <v>898</v>
      </c>
      <c r="B8" s="11"/>
      <c r="C8" s="7"/>
      <c r="D8" s="9"/>
      <c r="E8" s="8"/>
    </row>
    <row r="9" ht="30" customHeight="1" spans="1:5">
      <c r="A9" s="10" t="s">
        <v>899</v>
      </c>
      <c r="B9" s="11"/>
      <c r="C9" s="7"/>
      <c r="D9" s="9"/>
      <c r="E9" s="8"/>
    </row>
    <row r="10" ht="30" customHeight="1" spans="1:5">
      <c r="A10" s="10" t="s">
        <v>900</v>
      </c>
      <c r="B10" s="11"/>
      <c r="C10" s="7"/>
      <c r="D10" s="9"/>
      <c r="E10" s="8"/>
    </row>
    <row r="11" ht="30" customHeight="1" spans="1:5">
      <c r="A11" s="10" t="s">
        <v>901</v>
      </c>
      <c r="B11" s="11"/>
      <c r="C11" s="7"/>
      <c r="D11" s="9"/>
      <c r="E11" s="8"/>
    </row>
    <row r="12" ht="30" customHeight="1" spans="1:5">
      <c r="A12" s="10" t="s">
        <v>902</v>
      </c>
      <c r="B12" s="11"/>
      <c r="C12" s="7"/>
      <c r="D12" s="9"/>
      <c r="E12" s="8"/>
    </row>
    <row r="13" ht="30" customHeight="1" spans="1:5">
      <c r="A13" s="10" t="s">
        <v>903</v>
      </c>
      <c r="B13" s="11"/>
      <c r="C13" s="7"/>
      <c r="D13" s="9"/>
      <c r="E13" s="8"/>
    </row>
    <row r="14" ht="30" customHeight="1" spans="1:5">
      <c r="A14" s="10" t="s">
        <v>904</v>
      </c>
      <c r="B14" s="11"/>
      <c r="C14" s="7"/>
      <c r="D14" s="9"/>
      <c r="E14" s="8"/>
    </row>
    <row r="15" ht="30" customHeight="1" spans="1:5">
      <c r="A15" s="10" t="s">
        <v>905</v>
      </c>
      <c r="B15" s="11"/>
      <c r="C15" s="7"/>
      <c r="D15" s="9"/>
      <c r="E15" s="8"/>
    </row>
    <row r="16" ht="30" customHeight="1" spans="1:5">
      <c r="A16" s="10" t="s">
        <v>906</v>
      </c>
      <c r="B16" s="11"/>
      <c r="C16" s="7"/>
      <c r="D16" s="9"/>
      <c r="E16" s="8"/>
    </row>
    <row r="17" ht="30" customHeight="1" spans="1:5">
      <c r="A17" s="12" t="s">
        <v>907</v>
      </c>
      <c r="B17" s="12"/>
      <c r="C17" s="12"/>
      <c r="D17" s="12"/>
      <c r="E17" s="12"/>
    </row>
    <row r="18" ht="14.25" spans="1:5">
      <c r="A18" s="13"/>
      <c r="B18" s="13"/>
      <c r="C18" s="13"/>
      <c r="D18" s="13"/>
      <c r="E18" s="13"/>
    </row>
  </sheetData>
  <mergeCells count="28">
    <mergeCell ref="A2:E2"/>
    <mergeCell ref="A4:B4"/>
    <mergeCell ref="C4:E4"/>
    <mergeCell ref="A5:B5"/>
    <mergeCell ref="C5:E5"/>
    <mergeCell ref="A6:B6"/>
    <mergeCell ref="C6:E6"/>
    <mergeCell ref="A7:B7"/>
    <mergeCell ref="C7:E7"/>
    <mergeCell ref="A8:B8"/>
    <mergeCell ref="C8:E8"/>
    <mergeCell ref="A9:B9"/>
    <mergeCell ref="C9:E9"/>
    <mergeCell ref="A10:B10"/>
    <mergeCell ref="C10:E10"/>
    <mergeCell ref="A11:B11"/>
    <mergeCell ref="C11:E11"/>
    <mergeCell ref="A12:B12"/>
    <mergeCell ref="C12:E12"/>
    <mergeCell ref="A13:B13"/>
    <mergeCell ref="C13:E13"/>
    <mergeCell ref="A14:B14"/>
    <mergeCell ref="C14:E14"/>
    <mergeCell ref="A15:B15"/>
    <mergeCell ref="C15:E15"/>
    <mergeCell ref="A16:B16"/>
    <mergeCell ref="C16:E16"/>
    <mergeCell ref="A17:E17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Y362"/>
  <sheetViews>
    <sheetView workbookViewId="0">
      <selection activeCell="AC15" sqref="AC15"/>
    </sheetView>
  </sheetViews>
  <sheetFormatPr defaultColWidth="7" defaultRowHeight="15"/>
  <cols>
    <col min="1" max="1" width="15.375" style="224" customWidth="1"/>
    <col min="2" max="2" width="44.625" style="232" customWidth="1"/>
    <col min="3" max="3" width="14.25" style="233" customWidth="1"/>
    <col min="4" max="4" width="10.375" style="232" hidden="1" customWidth="1"/>
    <col min="5" max="5" width="9.625" style="232" hidden="1" customWidth="1"/>
    <col min="6" max="6" width="8.125" style="232" hidden="1" customWidth="1"/>
    <col min="7" max="7" width="9.625" style="253" hidden="1" customWidth="1"/>
    <col min="8" max="8" width="17.5" style="253" hidden="1" customWidth="1"/>
    <col min="9" max="9" width="12.5" style="263" hidden="1" customWidth="1"/>
    <col min="10" max="10" width="7" style="264" hidden="1" customWidth="1"/>
    <col min="11" max="12" width="7" style="232" hidden="1" customWidth="1"/>
    <col min="13" max="13" width="13.875" style="232" hidden="1" customWidth="1"/>
    <col min="14" max="14" width="7.875" style="232" hidden="1" customWidth="1"/>
    <col min="15" max="15" width="9.5" style="232" hidden="1" customWidth="1"/>
    <col min="16" max="16" width="6.875" style="232" hidden="1" customWidth="1"/>
    <col min="17" max="17" width="9" style="232" hidden="1" customWidth="1"/>
    <col min="18" max="18" width="5.875" style="232" hidden="1" customWidth="1"/>
    <col min="19" max="19" width="5.25" style="232" hidden="1" customWidth="1"/>
    <col min="20" max="20" width="6.5" style="232" hidden="1" customWidth="1"/>
    <col min="21" max="22" width="7" style="232" hidden="1" customWidth="1"/>
    <col min="23" max="23" width="10.625" style="232" hidden="1" customWidth="1"/>
    <col min="24" max="24" width="10.5" style="232" hidden="1" customWidth="1"/>
    <col min="25" max="25" width="7" style="232" hidden="1" customWidth="1"/>
    <col min="26" max="16384" width="7" style="232"/>
  </cols>
  <sheetData>
    <row r="1" ht="29.25" customHeight="1" spans="1:1">
      <c r="A1" s="2" t="s">
        <v>59</v>
      </c>
    </row>
    <row r="2" ht="28.5" customHeight="1" spans="1:9">
      <c r="A2" s="72" t="s">
        <v>60</v>
      </c>
      <c r="B2" s="73"/>
      <c r="C2" s="74"/>
      <c r="G2" s="232"/>
      <c r="H2" s="232"/>
      <c r="I2" s="232"/>
    </row>
    <row r="3" ht="24" customHeight="1" spans="3:13">
      <c r="C3" s="233" t="s">
        <v>61</v>
      </c>
      <c r="E3" s="232">
        <v>12.11</v>
      </c>
      <c r="G3" s="232">
        <v>12.22</v>
      </c>
      <c r="H3" s="232"/>
      <c r="I3" s="232"/>
      <c r="M3" s="232">
        <v>1.2</v>
      </c>
    </row>
    <row r="4" s="343" customFormat="1" ht="29.25" customHeight="1" spans="1:25">
      <c r="A4" s="164" t="s">
        <v>62</v>
      </c>
      <c r="B4" s="345" t="s">
        <v>63</v>
      </c>
      <c r="C4" s="346" t="s">
        <v>4</v>
      </c>
      <c r="G4" s="347"/>
      <c r="H4" s="347"/>
      <c r="I4" s="364"/>
      <c r="J4" s="365"/>
      <c r="Q4" s="368"/>
      <c r="U4" s="369" t="s">
        <v>64</v>
      </c>
      <c r="V4" s="369" t="s">
        <v>65</v>
      </c>
      <c r="W4" s="370">
        <v>19998</v>
      </c>
      <c r="X4" s="343" t="e">
        <f>C4-W4</f>
        <v>#VALUE!</v>
      </c>
      <c r="Y4" s="343" t="e">
        <f>U4-A4</f>
        <v>#VALUE!</v>
      </c>
    </row>
    <row r="5" s="344" customFormat="1" ht="26" customHeight="1" spans="1:25">
      <c r="A5" s="348">
        <v>201</v>
      </c>
      <c r="B5" s="349" t="s">
        <v>66</v>
      </c>
      <c r="C5" s="350">
        <f>C6+C9+C13+C20+C26+C29+C33+C35+C38+C41+C44+C47+C51+C54+C57+C61+C64+C67+C70+C75</f>
        <v>17997</v>
      </c>
      <c r="G5" s="351"/>
      <c r="H5" s="351"/>
      <c r="I5" s="366"/>
      <c r="J5" s="367"/>
      <c r="Q5" s="371"/>
      <c r="U5" s="372" t="s">
        <v>67</v>
      </c>
      <c r="V5" s="372" t="s">
        <v>68</v>
      </c>
      <c r="W5" s="373">
        <v>19998</v>
      </c>
      <c r="X5" s="344">
        <f>C5-W5</f>
        <v>-2001</v>
      </c>
      <c r="Y5" s="344">
        <f>U5-A5</f>
        <v>23002</v>
      </c>
    </row>
    <row r="6" ht="26" customHeight="1" spans="1:25">
      <c r="A6" s="352" t="s">
        <v>69</v>
      </c>
      <c r="B6" s="353" t="s">
        <v>70</v>
      </c>
      <c r="C6" s="350">
        <f>SUM(C7:C8)</f>
        <v>315</v>
      </c>
      <c r="Q6" s="255"/>
      <c r="U6" s="108" t="s">
        <v>71</v>
      </c>
      <c r="V6" s="108" t="s">
        <v>72</v>
      </c>
      <c r="W6" s="109">
        <v>19998</v>
      </c>
      <c r="X6" s="232">
        <f>C6-W6</f>
        <v>-19683</v>
      </c>
      <c r="Y6" s="232">
        <f>U6-A6</f>
        <v>2300200</v>
      </c>
    </row>
    <row r="7" ht="26" customHeight="1" spans="1:17">
      <c r="A7" s="354">
        <v>2010101</v>
      </c>
      <c r="B7" s="353" t="s">
        <v>73</v>
      </c>
      <c r="C7" s="355">
        <v>288</v>
      </c>
      <c r="Q7" s="255"/>
    </row>
    <row r="8" ht="26" customHeight="1" spans="1:17">
      <c r="A8" s="354">
        <v>2010102</v>
      </c>
      <c r="B8" s="353" t="s">
        <v>74</v>
      </c>
      <c r="C8" s="355">
        <v>27</v>
      </c>
      <c r="Q8" s="255"/>
    </row>
    <row r="9" ht="26" customHeight="1" spans="1:17">
      <c r="A9" s="356" t="s">
        <v>75</v>
      </c>
      <c r="B9" s="353" t="s">
        <v>76</v>
      </c>
      <c r="C9" s="350">
        <f>SUM(C10:C12)</f>
        <v>337</v>
      </c>
      <c r="Q9" s="255"/>
    </row>
    <row r="10" ht="26" customHeight="1" spans="1:17">
      <c r="A10" s="354">
        <v>2010201</v>
      </c>
      <c r="B10" s="353" t="s">
        <v>73</v>
      </c>
      <c r="C10" s="355">
        <v>317</v>
      </c>
      <c r="Q10" s="255"/>
    </row>
    <row r="11" ht="26" customHeight="1" spans="1:17">
      <c r="A11" s="354">
        <v>2010204</v>
      </c>
      <c r="B11" s="357" t="s">
        <v>77</v>
      </c>
      <c r="C11" s="355">
        <v>15</v>
      </c>
      <c r="Q11" s="255"/>
    </row>
    <row r="12" ht="26" customHeight="1" spans="1:17">
      <c r="A12" s="354" t="s">
        <v>78</v>
      </c>
      <c r="B12" s="358" t="s">
        <v>79</v>
      </c>
      <c r="C12" s="355">
        <v>5</v>
      </c>
      <c r="Q12" s="255"/>
    </row>
    <row r="13" ht="26" customHeight="1" spans="1:17">
      <c r="A13" s="348" t="s">
        <v>80</v>
      </c>
      <c r="B13" s="353" t="s">
        <v>81</v>
      </c>
      <c r="C13" s="350">
        <f>SUM(C14:C19)</f>
        <v>5891</v>
      </c>
      <c r="Q13" s="255"/>
    </row>
    <row r="14" ht="26" customHeight="1" spans="1:17">
      <c r="A14" s="354">
        <v>2010301</v>
      </c>
      <c r="B14" s="353" t="s">
        <v>73</v>
      </c>
      <c r="C14" s="350">
        <v>4016</v>
      </c>
      <c r="Q14" s="255"/>
    </row>
    <row r="15" ht="26" customHeight="1" spans="1:17">
      <c r="A15" s="354">
        <v>2010302</v>
      </c>
      <c r="B15" s="353" t="s">
        <v>74</v>
      </c>
      <c r="C15" s="350">
        <v>221</v>
      </c>
      <c r="Q15" s="255"/>
    </row>
    <row r="16" ht="26" customHeight="1" spans="1:17">
      <c r="A16" s="354">
        <v>2010303</v>
      </c>
      <c r="B16" s="357" t="s">
        <v>82</v>
      </c>
      <c r="C16" s="350">
        <v>815</v>
      </c>
      <c r="Q16" s="255"/>
    </row>
    <row r="17" ht="26" customHeight="1" spans="1:17">
      <c r="A17" s="354">
        <v>2010306</v>
      </c>
      <c r="B17" s="359" t="s">
        <v>83</v>
      </c>
      <c r="C17" s="350">
        <v>367</v>
      </c>
      <c r="Q17" s="255"/>
    </row>
    <row r="18" ht="26" customHeight="1" spans="1:3">
      <c r="A18" s="354">
        <v>2010308</v>
      </c>
      <c r="B18" s="353" t="s">
        <v>84</v>
      </c>
      <c r="C18" s="350">
        <v>130</v>
      </c>
    </row>
    <row r="19" ht="26" customHeight="1" spans="1:3">
      <c r="A19" s="354">
        <v>2010399</v>
      </c>
      <c r="B19" s="357" t="s">
        <v>85</v>
      </c>
      <c r="C19" s="350">
        <v>342</v>
      </c>
    </row>
    <row r="20" ht="26" customHeight="1" spans="1:3">
      <c r="A20" s="348" t="s">
        <v>86</v>
      </c>
      <c r="B20" s="353" t="s">
        <v>87</v>
      </c>
      <c r="C20" s="350">
        <f>SUM(C21:C25)</f>
        <v>4789</v>
      </c>
    </row>
    <row r="21" ht="26" customHeight="1" spans="1:3">
      <c r="A21" s="354">
        <v>2010401</v>
      </c>
      <c r="B21" s="353" t="s">
        <v>73</v>
      </c>
      <c r="C21" s="350">
        <v>497</v>
      </c>
    </row>
    <row r="22" ht="26" customHeight="1" spans="1:3">
      <c r="A22" s="354">
        <v>2010402</v>
      </c>
      <c r="B22" s="353" t="s">
        <v>74</v>
      </c>
      <c r="C22" s="350">
        <v>25</v>
      </c>
    </row>
    <row r="23" ht="26" customHeight="1" spans="1:3">
      <c r="A23" s="354">
        <v>2010405</v>
      </c>
      <c r="B23" s="357" t="s">
        <v>88</v>
      </c>
      <c r="C23" s="350">
        <v>10</v>
      </c>
    </row>
    <row r="24" ht="26" customHeight="1" spans="1:3">
      <c r="A24" s="354">
        <v>2010408</v>
      </c>
      <c r="B24" s="353" t="s">
        <v>89</v>
      </c>
      <c r="C24" s="350">
        <v>11</v>
      </c>
    </row>
    <row r="25" ht="26" customHeight="1" spans="1:3">
      <c r="A25" s="354" t="s">
        <v>90</v>
      </c>
      <c r="B25" s="353" t="s">
        <v>91</v>
      </c>
      <c r="C25" s="350">
        <v>4246</v>
      </c>
    </row>
    <row r="26" ht="26" customHeight="1" spans="1:3">
      <c r="A26" s="348" t="s">
        <v>92</v>
      </c>
      <c r="B26" s="357" t="s">
        <v>93</v>
      </c>
      <c r="C26" s="350">
        <f>SUM(C27:C28)</f>
        <v>171</v>
      </c>
    </row>
    <row r="27" ht="26" customHeight="1" spans="1:3">
      <c r="A27" s="354">
        <v>2010501</v>
      </c>
      <c r="B27" s="357" t="s">
        <v>73</v>
      </c>
      <c r="C27" s="350">
        <v>137</v>
      </c>
    </row>
    <row r="28" ht="26" customHeight="1" spans="1:3">
      <c r="A28" s="354" t="s">
        <v>94</v>
      </c>
      <c r="B28" s="360" t="s">
        <v>74</v>
      </c>
      <c r="C28" s="355">
        <v>34</v>
      </c>
    </row>
    <row r="29" ht="26" customHeight="1" spans="1:3">
      <c r="A29" s="348" t="s">
        <v>95</v>
      </c>
      <c r="B29" s="359" t="s">
        <v>96</v>
      </c>
      <c r="C29" s="350">
        <f>SUM(C30:C32)</f>
        <v>1088</v>
      </c>
    </row>
    <row r="30" ht="26" customHeight="1" spans="1:3">
      <c r="A30" s="354">
        <v>2010601</v>
      </c>
      <c r="B30" s="357" t="s">
        <v>73</v>
      </c>
      <c r="C30" s="350">
        <v>768</v>
      </c>
    </row>
    <row r="31" ht="26" customHeight="1" spans="1:3">
      <c r="A31" s="354">
        <v>2010607</v>
      </c>
      <c r="B31" s="353" t="s">
        <v>97</v>
      </c>
      <c r="C31" s="350">
        <v>130</v>
      </c>
    </row>
    <row r="32" ht="26" customHeight="1" spans="1:3">
      <c r="A32" s="354">
        <v>2010608</v>
      </c>
      <c r="B32" s="357" t="s">
        <v>98</v>
      </c>
      <c r="C32" s="350">
        <v>190</v>
      </c>
    </row>
    <row r="33" ht="26" customHeight="1" spans="1:3">
      <c r="A33" s="348" t="s">
        <v>99</v>
      </c>
      <c r="B33" s="353" t="s">
        <v>100</v>
      </c>
      <c r="C33" s="350">
        <f>SUM(C34)</f>
        <v>632</v>
      </c>
    </row>
    <row r="34" ht="26" customHeight="1" spans="1:3">
      <c r="A34" s="354">
        <v>2010701</v>
      </c>
      <c r="B34" s="353" t="s">
        <v>73</v>
      </c>
      <c r="C34" s="350">
        <v>632</v>
      </c>
    </row>
    <row r="35" ht="26" customHeight="1" spans="1:3">
      <c r="A35" s="348" t="s">
        <v>101</v>
      </c>
      <c r="B35" s="357" t="s">
        <v>102</v>
      </c>
      <c r="C35" s="350">
        <f>SUM(C36:C37)</f>
        <v>290</v>
      </c>
    </row>
    <row r="36" ht="26" customHeight="1" spans="1:3">
      <c r="A36" s="354">
        <v>2010801</v>
      </c>
      <c r="B36" s="353" t="s">
        <v>73</v>
      </c>
      <c r="C36" s="350">
        <v>156</v>
      </c>
    </row>
    <row r="37" ht="26" customHeight="1" spans="1:3">
      <c r="A37" s="354">
        <v>2010804</v>
      </c>
      <c r="B37" s="361" t="s">
        <v>103</v>
      </c>
      <c r="C37" s="350">
        <v>134</v>
      </c>
    </row>
    <row r="38" ht="26" customHeight="1" spans="1:3">
      <c r="A38" s="348" t="s">
        <v>104</v>
      </c>
      <c r="B38" s="362" t="s">
        <v>105</v>
      </c>
      <c r="C38" s="350">
        <f>SUM(C39:C40)</f>
        <v>709</v>
      </c>
    </row>
    <row r="39" ht="26" customHeight="1" spans="1:3">
      <c r="A39" s="354">
        <v>2011101</v>
      </c>
      <c r="B39" s="353" t="s">
        <v>73</v>
      </c>
      <c r="C39" s="350">
        <v>678</v>
      </c>
    </row>
    <row r="40" ht="26" customHeight="1" spans="1:3">
      <c r="A40" s="354">
        <v>2011102</v>
      </c>
      <c r="B40" s="353" t="s">
        <v>74</v>
      </c>
      <c r="C40" s="350">
        <v>31</v>
      </c>
    </row>
    <row r="41" ht="26" customHeight="1" spans="1:3">
      <c r="A41" s="348" t="s">
        <v>106</v>
      </c>
      <c r="B41" s="357" t="s">
        <v>107</v>
      </c>
      <c r="C41" s="350">
        <f>SUM(C42:C43)</f>
        <v>76</v>
      </c>
    </row>
    <row r="42" ht="26" customHeight="1" spans="1:3">
      <c r="A42" s="354">
        <v>2012601</v>
      </c>
      <c r="B42" s="357" t="s">
        <v>73</v>
      </c>
      <c r="C42" s="350">
        <v>72</v>
      </c>
    </row>
    <row r="43" ht="26" customHeight="1" spans="1:3">
      <c r="A43" s="354">
        <v>2012604</v>
      </c>
      <c r="B43" s="359" t="s">
        <v>108</v>
      </c>
      <c r="C43" s="350">
        <v>4</v>
      </c>
    </row>
    <row r="44" ht="26" customHeight="1" spans="1:3">
      <c r="A44" s="348" t="s">
        <v>109</v>
      </c>
      <c r="B44" s="357" t="s">
        <v>110</v>
      </c>
      <c r="C44" s="350">
        <f>SUM(C45:C46)</f>
        <v>44</v>
      </c>
    </row>
    <row r="45" ht="26" customHeight="1" spans="1:3">
      <c r="A45" s="354">
        <v>2012801</v>
      </c>
      <c r="B45" s="357" t="s">
        <v>73</v>
      </c>
      <c r="C45" s="350">
        <v>43</v>
      </c>
    </row>
    <row r="46" ht="26" customHeight="1" spans="1:3">
      <c r="A46" s="354">
        <v>2012802</v>
      </c>
      <c r="B46" s="357" t="s">
        <v>74</v>
      </c>
      <c r="C46" s="350">
        <v>1</v>
      </c>
    </row>
    <row r="47" ht="26" customHeight="1" spans="1:3">
      <c r="A47" s="348" t="s">
        <v>111</v>
      </c>
      <c r="B47" s="357" t="s">
        <v>112</v>
      </c>
      <c r="C47" s="350">
        <f>SUM(C48:C50)</f>
        <v>210</v>
      </c>
    </row>
    <row r="48" ht="26" customHeight="1" spans="1:3">
      <c r="A48" s="354">
        <v>2012901</v>
      </c>
      <c r="B48" s="357" t="s">
        <v>73</v>
      </c>
      <c r="C48" s="350">
        <v>187</v>
      </c>
    </row>
    <row r="49" ht="26" customHeight="1" spans="1:3">
      <c r="A49" s="354">
        <v>2012902</v>
      </c>
      <c r="B49" s="357" t="s">
        <v>74</v>
      </c>
      <c r="C49" s="350">
        <v>17</v>
      </c>
    </row>
    <row r="50" ht="26" customHeight="1" spans="1:3">
      <c r="A50" s="354">
        <v>2012906</v>
      </c>
      <c r="B50" s="353" t="s">
        <v>113</v>
      </c>
      <c r="C50" s="350">
        <v>6</v>
      </c>
    </row>
    <row r="51" ht="26" customHeight="1" spans="1:3">
      <c r="A51" s="348" t="s">
        <v>114</v>
      </c>
      <c r="B51" s="357" t="s">
        <v>115</v>
      </c>
      <c r="C51" s="350">
        <f>SUM(C52:C53)</f>
        <v>346</v>
      </c>
    </row>
    <row r="52" ht="26" customHeight="1" spans="1:3">
      <c r="A52" s="354">
        <v>2013101</v>
      </c>
      <c r="B52" s="357" t="s">
        <v>73</v>
      </c>
      <c r="C52" s="350">
        <v>273</v>
      </c>
    </row>
    <row r="53" ht="26" customHeight="1" spans="1:3">
      <c r="A53" s="354">
        <v>2013102</v>
      </c>
      <c r="B53" s="353" t="s">
        <v>74</v>
      </c>
      <c r="C53" s="350">
        <v>73</v>
      </c>
    </row>
    <row r="54" ht="26" customHeight="1" spans="1:3">
      <c r="A54" s="348" t="s">
        <v>116</v>
      </c>
      <c r="B54" s="357" t="s">
        <v>117</v>
      </c>
      <c r="C54" s="350">
        <f>SUM(C55:C56)</f>
        <v>583</v>
      </c>
    </row>
    <row r="55" ht="26" customHeight="1" spans="1:3">
      <c r="A55" s="354">
        <v>2013201</v>
      </c>
      <c r="B55" s="353" t="s">
        <v>73</v>
      </c>
      <c r="C55" s="350">
        <v>406</v>
      </c>
    </row>
    <row r="56" ht="26" customHeight="1" spans="1:3">
      <c r="A56" s="354">
        <v>2013202</v>
      </c>
      <c r="B56" s="353" t="s">
        <v>74</v>
      </c>
      <c r="C56" s="350">
        <v>177</v>
      </c>
    </row>
    <row r="57" ht="26" customHeight="1" spans="1:3">
      <c r="A57" s="348" t="s">
        <v>118</v>
      </c>
      <c r="B57" s="357" t="s">
        <v>119</v>
      </c>
      <c r="C57" s="350">
        <f>SUM(C58:C60)</f>
        <v>203</v>
      </c>
    </row>
    <row r="58" ht="26" customHeight="1" spans="1:3">
      <c r="A58" s="354">
        <v>2013301</v>
      </c>
      <c r="B58" s="349" t="s">
        <v>73</v>
      </c>
      <c r="C58" s="350">
        <v>156</v>
      </c>
    </row>
    <row r="59" ht="26" customHeight="1" spans="1:3">
      <c r="A59" s="354">
        <v>2013302</v>
      </c>
      <c r="B59" s="353" t="s">
        <v>74</v>
      </c>
      <c r="C59" s="350">
        <v>38</v>
      </c>
    </row>
    <row r="60" ht="26" customHeight="1" spans="1:3">
      <c r="A60" s="354" t="s">
        <v>120</v>
      </c>
      <c r="B60" s="363" t="s">
        <v>121</v>
      </c>
      <c r="C60" s="355">
        <v>9</v>
      </c>
    </row>
    <row r="61" ht="26" customHeight="1" spans="1:3">
      <c r="A61" s="348" t="s">
        <v>122</v>
      </c>
      <c r="B61" s="357" t="s">
        <v>123</v>
      </c>
      <c r="C61" s="350">
        <f>SUM(C62:C63)</f>
        <v>91</v>
      </c>
    </row>
    <row r="62" ht="26" customHeight="1" spans="1:3">
      <c r="A62" s="354">
        <v>2013401</v>
      </c>
      <c r="B62" s="357" t="s">
        <v>73</v>
      </c>
      <c r="C62" s="350">
        <v>69</v>
      </c>
    </row>
    <row r="63" ht="26" customHeight="1" spans="1:3">
      <c r="A63" s="354">
        <v>2013402</v>
      </c>
      <c r="B63" s="353" t="s">
        <v>74</v>
      </c>
      <c r="C63" s="350">
        <v>22</v>
      </c>
    </row>
    <row r="64" ht="26" customHeight="1" spans="1:3">
      <c r="A64" s="348" t="s">
        <v>124</v>
      </c>
      <c r="B64" s="357" t="s">
        <v>125</v>
      </c>
      <c r="C64" s="350">
        <f>SUM(C65:C66)</f>
        <v>134</v>
      </c>
    </row>
    <row r="65" ht="26" customHeight="1" spans="1:3">
      <c r="A65" s="354">
        <v>2013601</v>
      </c>
      <c r="B65" s="357" t="s">
        <v>73</v>
      </c>
      <c r="C65" s="350">
        <v>127</v>
      </c>
    </row>
    <row r="66" ht="26" customHeight="1" spans="1:3">
      <c r="A66" s="354">
        <v>2013602</v>
      </c>
      <c r="B66" s="357" t="s">
        <v>74</v>
      </c>
      <c r="C66" s="350">
        <v>7</v>
      </c>
    </row>
    <row r="67" ht="26" customHeight="1" spans="1:3">
      <c r="A67" s="348" t="s">
        <v>126</v>
      </c>
      <c r="B67" s="353" t="s">
        <v>127</v>
      </c>
      <c r="C67" s="350">
        <f>SUM(C68:C69)</f>
        <v>110</v>
      </c>
    </row>
    <row r="68" ht="26" customHeight="1" spans="1:3">
      <c r="A68" s="354">
        <v>2013701</v>
      </c>
      <c r="B68" s="353" t="s">
        <v>73</v>
      </c>
      <c r="C68" s="350">
        <v>90</v>
      </c>
    </row>
    <row r="69" ht="26" customHeight="1" spans="1:3">
      <c r="A69" s="354">
        <v>2013702</v>
      </c>
      <c r="B69" s="353" t="s">
        <v>74</v>
      </c>
      <c r="C69" s="350">
        <v>20</v>
      </c>
    </row>
    <row r="70" ht="26" customHeight="1" spans="1:3">
      <c r="A70" s="348" t="s">
        <v>128</v>
      </c>
      <c r="B70" s="353" t="s">
        <v>129</v>
      </c>
      <c r="C70" s="350">
        <f>SUM(C71:C74)</f>
        <v>1696</v>
      </c>
    </row>
    <row r="71" ht="26" customHeight="1" spans="1:3">
      <c r="A71" s="354">
        <v>2013801</v>
      </c>
      <c r="B71" s="353" t="s">
        <v>73</v>
      </c>
      <c r="C71" s="350">
        <v>1546</v>
      </c>
    </row>
    <row r="72" ht="26" customHeight="1" spans="1:3">
      <c r="A72" s="354">
        <v>2013804</v>
      </c>
      <c r="B72" s="353" t="s">
        <v>130</v>
      </c>
      <c r="C72" s="350">
        <v>117</v>
      </c>
    </row>
    <row r="73" ht="26" customHeight="1" spans="1:3">
      <c r="A73" s="354">
        <v>2013805</v>
      </c>
      <c r="B73" s="353" t="s">
        <v>131</v>
      </c>
      <c r="C73" s="350">
        <v>18</v>
      </c>
    </row>
    <row r="74" ht="26" customHeight="1" spans="1:3">
      <c r="A74" s="354">
        <v>2013816</v>
      </c>
      <c r="B74" s="353" t="s">
        <v>132</v>
      </c>
      <c r="C74" s="350">
        <v>15</v>
      </c>
    </row>
    <row r="75" ht="26" customHeight="1" spans="1:3">
      <c r="A75" s="348" t="s">
        <v>133</v>
      </c>
      <c r="B75" s="363" t="s">
        <v>134</v>
      </c>
      <c r="C75" s="355">
        <f>SUM(C76)</f>
        <v>282</v>
      </c>
    </row>
    <row r="76" ht="26" customHeight="1" spans="1:3">
      <c r="A76" s="354" t="s">
        <v>135</v>
      </c>
      <c r="B76" s="358" t="s">
        <v>136</v>
      </c>
      <c r="C76" s="355">
        <v>282</v>
      </c>
    </row>
    <row r="77" ht="26" customHeight="1" spans="1:3">
      <c r="A77" s="356" t="s">
        <v>137</v>
      </c>
      <c r="B77" s="349" t="s">
        <v>138</v>
      </c>
      <c r="C77" s="350">
        <f>C78+C82+C85+C91</f>
        <v>15505</v>
      </c>
    </row>
    <row r="78" ht="26" customHeight="1" spans="1:3">
      <c r="A78" s="356" t="s">
        <v>139</v>
      </c>
      <c r="B78" s="357" t="s">
        <v>140</v>
      </c>
      <c r="C78" s="350">
        <f>SUM(C79:C81)</f>
        <v>4671</v>
      </c>
    </row>
    <row r="79" ht="26" customHeight="1" spans="1:3">
      <c r="A79" s="354">
        <v>2040201</v>
      </c>
      <c r="B79" s="357" t="s">
        <v>73</v>
      </c>
      <c r="C79" s="350">
        <v>2833</v>
      </c>
    </row>
    <row r="80" ht="26" customHeight="1" spans="1:3">
      <c r="A80" s="354">
        <v>2040202</v>
      </c>
      <c r="B80" s="357" t="s">
        <v>74</v>
      </c>
      <c r="C80" s="350">
        <v>144</v>
      </c>
    </row>
    <row r="81" ht="26" customHeight="1" spans="1:3">
      <c r="A81" s="354">
        <v>2040220</v>
      </c>
      <c r="B81" s="357" t="s">
        <v>141</v>
      </c>
      <c r="C81" s="350">
        <v>1694</v>
      </c>
    </row>
    <row r="82" ht="26" customHeight="1" spans="1:3">
      <c r="A82" s="356" t="s">
        <v>142</v>
      </c>
      <c r="B82" s="359" t="s">
        <v>143</v>
      </c>
      <c r="C82" s="350">
        <f>SUM(C83:C84)</f>
        <v>923</v>
      </c>
    </row>
    <row r="83" ht="26" customHeight="1" spans="1:3">
      <c r="A83" s="354">
        <v>2040401</v>
      </c>
      <c r="B83" s="353" t="s">
        <v>73</v>
      </c>
      <c r="C83" s="350">
        <v>759</v>
      </c>
    </row>
    <row r="84" ht="26" customHeight="1" spans="1:3">
      <c r="A84" s="354">
        <v>2040402</v>
      </c>
      <c r="B84" s="353" t="s">
        <v>74</v>
      </c>
      <c r="C84" s="350">
        <v>164</v>
      </c>
    </row>
    <row r="85" ht="26" customHeight="1" spans="1:3">
      <c r="A85" s="356" t="s">
        <v>144</v>
      </c>
      <c r="B85" s="349" t="s">
        <v>145</v>
      </c>
      <c r="C85" s="350">
        <f>SUM(C86:C90)</f>
        <v>9443</v>
      </c>
    </row>
    <row r="86" ht="26" customHeight="1" spans="1:3">
      <c r="A86" s="354">
        <v>2040501</v>
      </c>
      <c r="B86" s="353" t="s">
        <v>73</v>
      </c>
      <c r="C86" s="350">
        <v>918</v>
      </c>
    </row>
    <row r="87" ht="26" customHeight="1" spans="1:3">
      <c r="A87" s="354">
        <v>2040502</v>
      </c>
      <c r="B87" s="357" t="s">
        <v>74</v>
      </c>
      <c r="C87" s="350">
        <v>106</v>
      </c>
    </row>
    <row r="88" ht="26" customHeight="1" spans="1:3">
      <c r="A88" s="354">
        <v>2040504</v>
      </c>
      <c r="B88" s="357" t="s">
        <v>146</v>
      </c>
      <c r="C88" s="350">
        <v>441</v>
      </c>
    </row>
    <row r="89" ht="26" customHeight="1" spans="1:3">
      <c r="A89" s="354">
        <v>2040505</v>
      </c>
      <c r="B89" s="357" t="s">
        <v>147</v>
      </c>
      <c r="C89" s="350">
        <v>42</v>
      </c>
    </row>
    <row r="90" ht="26" customHeight="1" spans="1:3">
      <c r="A90" s="354">
        <v>2040506</v>
      </c>
      <c r="B90" s="357" t="s">
        <v>148</v>
      </c>
      <c r="C90" s="350">
        <v>7936</v>
      </c>
    </row>
    <row r="91" ht="26" customHeight="1" spans="1:3">
      <c r="A91" s="356" t="s">
        <v>149</v>
      </c>
      <c r="B91" s="353" t="s">
        <v>150</v>
      </c>
      <c r="C91" s="350">
        <f>SUM(C92:C97)</f>
        <v>468</v>
      </c>
    </row>
    <row r="92" ht="26" customHeight="1" spans="1:3">
      <c r="A92" s="354">
        <v>2040601</v>
      </c>
      <c r="B92" s="357" t="s">
        <v>73</v>
      </c>
      <c r="C92" s="350">
        <v>328</v>
      </c>
    </row>
    <row r="93" ht="26" customHeight="1" spans="1:3">
      <c r="A93" s="354">
        <v>2040602</v>
      </c>
      <c r="B93" s="357" t="s">
        <v>74</v>
      </c>
      <c r="C93" s="350">
        <v>87</v>
      </c>
    </row>
    <row r="94" ht="26" customHeight="1" spans="1:3">
      <c r="A94" s="354">
        <v>2040604</v>
      </c>
      <c r="B94" s="349" t="s">
        <v>151</v>
      </c>
      <c r="C94" s="350">
        <v>29</v>
      </c>
    </row>
    <row r="95" ht="26" customHeight="1" spans="1:3">
      <c r="A95" s="354">
        <v>2040605</v>
      </c>
      <c r="B95" s="349" t="s">
        <v>152</v>
      </c>
      <c r="C95" s="350">
        <v>5</v>
      </c>
    </row>
    <row r="96" ht="26" customHeight="1" spans="1:3">
      <c r="A96" s="354" t="s">
        <v>153</v>
      </c>
      <c r="B96" s="374" t="s">
        <v>154</v>
      </c>
      <c r="C96" s="355">
        <v>5</v>
      </c>
    </row>
    <row r="97" ht="26" customHeight="1" spans="1:3">
      <c r="A97" s="354">
        <v>2040610</v>
      </c>
      <c r="B97" s="357" t="s">
        <v>155</v>
      </c>
      <c r="C97" s="350">
        <v>14</v>
      </c>
    </row>
    <row r="98" ht="26" customHeight="1" spans="1:3">
      <c r="A98" s="356" t="s">
        <v>156</v>
      </c>
      <c r="B98" s="349" t="s">
        <v>157</v>
      </c>
      <c r="C98" s="350">
        <f>C99+C101+C108+C111+C114+C116+C119</f>
        <v>27063</v>
      </c>
    </row>
    <row r="99" ht="26" customHeight="1" spans="1:3">
      <c r="A99" s="356" t="s">
        <v>158</v>
      </c>
      <c r="B99" s="357" t="s">
        <v>159</v>
      </c>
      <c r="C99" s="350">
        <f>SUM(C100)</f>
        <v>1600</v>
      </c>
    </row>
    <row r="100" ht="26" customHeight="1" spans="1:3">
      <c r="A100" s="354">
        <v>2050101</v>
      </c>
      <c r="B100" s="353" t="s">
        <v>73</v>
      </c>
      <c r="C100" s="350">
        <v>1600</v>
      </c>
    </row>
    <row r="101" ht="26" customHeight="1" spans="1:3">
      <c r="A101" s="356" t="s">
        <v>160</v>
      </c>
      <c r="B101" s="353" t="s">
        <v>161</v>
      </c>
      <c r="C101" s="350">
        <f>SUM(C102:C107)</f>
        <v>23274</v>
      </c>
    </row>
    <row r="102" ht="26" customHeight="1" spans="1:3">
      <c r="A102" s="354">
        <v>2050201</v>
      </c>
      <c r="B102" s="353" t="s">
        <v>162</v>
      </c>
      <c r="C102" s="350">
        <v>647</v>
      </c>
    </row>
    <row r="103" ht="26" customHeight="1" spans="1:3">
      <c r="A103" s="354">
        <v>2050202</v>
      </c>
      <c r="B103" s="353" t="s">
        <v>163</v>
      </c>
      <c r="C103" s="350">
        <v>13031</v>
      </c>
    </row>
    <row r="104" ht="26" customHeight="1" spans="1:3">
      <c r="A104" s="354">
        <v>2050203</v>
      </c>
      <c r="B104" s="357" t="s">
        <v>164</v>
      </c>
      <c r="C104" s="350">
        <v>5718</v>
      </c>
    </row>
    <row r="105" ht="26" customHeight="1" spans="1:3">
      <c r="A105" s="354">
        <v>2050204</v>
      </c>
      <c r="B105" s="357" t="s">
        <v>165</v>
      </c>
      <c r="C105" s="350">
        <v>3014</v>
      </c>
    </row>
    <row r="106" ht="26" customHeight="1" spans="1:3">
      <c r="A106" s="354">
        <v>2050205</v>
      </c>
      <c r="B106" s="357" t="s">
        <v>166</v>
      </c>
      <c r="C106" s="350">
        <v>3</v>
      </c>
    </row>
    <row r="107" ht="26" customHeight="1" spans="1:3">
      <c r="A107" s="354">
        <v>2050299</v>
      </c>
      <c r="B107" s="353" t="s">
        <v>167</v>
      </c>
      <c r="C107" s="350">
        <v>861</v>
      </c>
    </row>
    <row r="108" ht="26" customHeight="1" spans="1:3">
      <c r="A108" s="356" t="s">
        <v>168</v>
      </c>
      <c r="B108" s="353" t="s">
        <v>169</v>
      </c>
      <c r="C108" s="350">
        <f>SUM(C109:C110)</f>
        <v>1053</v>
      </c>
    </row>
    <row r="109" ht="26" customHeight="1" spans="1:3">
      <c r="A109" s="354">
        <v>2050302</v>
      </c>
      <c r="B109" s="353" t="s">
        <v>170</v>
      </c>
      <c r="C109" s="350">
        <v>1010</v>
      </c>
    </row>
    <row r="110" ht="26" customHeight="1" spans="1:3">
      <c r="A110" s="354">
        <v>2050303</v>
      </c>
      <c r="B110" s="353" t="s">
        <v>171</v>
      </c>
      <c r="C110" s="350">
        <v>43</v>
      </c>
    </row>
    <row r="111" ht="26" customHeight="1" spans="1:3">
      <c r="A111" s="356" t="s">
        <v>172</v>
      </c>
      <c r="B111" s="349" t="s">
        <v>173</v>
      </c>
      <c r="C111" s="350">
        <f>SUM(C112:C113)</f>
        <v>12</v>
      </c>
    </row>
    <row r="112" ht="26" customHeight="1" spans="1:3">
      <c r="A112" s="354" t="s">
        <v>174</v>
      </c>
      <c r="B112" s="353" t="s">
        <v>175</v>
      </c>
      <c r="C112" s="350">
        <v>2</v>
      </c>
    </row>
    <row r="113" ht="26" customHeight="1" spans="1:3">
      <c r="A113" s="354" t="s">
        <v>176</v>
      </c>
      <c r="B113" s="353" t="s">
        <v>177</v>
      </c>
      <c r="C113" s="350">
        <v>10</v>
      </c>
    </row>
    <row r="114" ht="26" customHeight="1" spans="1:3">
      <c r="A114" s="356" t="s">
        <v>178</v>
      </c>
      <c r="B114" s="353" t="s">
        <v>179</v>
      </c>
      <c r="C114" s="350">
        <f>SUM(C115)</f>
        <v>187</v>
      </c>
    </row>
    <row r="115" ht="26" customHeight="1" spans="1:3">
      <c r="A115" s="354">
        <v>2050701</v>
      </c>
      <c r="B115" s="353" t="s">
        <v>180</v>
      </c>
      <c r="C115" s="350">
        <v>187</v>
      </c>
    </row>
    <row r="116" ht="26" customHeight="1" spans="1:3">
      <c r="A116" s="356" t="s">
        <v>181</v>
      </c>
      <c r="B116" s="357" t="s">
        <v>182</v>
      </c>
      <c r="C116" s="350">
        <f>SUM(C117:C118)</f>
        <v>537</v>
      </c>
    </row>
    <row r="117" ht="26" customHeight="1" spans="1:3">
      <c r="A117" s="354">
        <v>2050801</v>
      </c>
      <c r="B117" s="357" t="s">
        <v>183</v>
      </c>
      <c r="C117" s="350">
        <v>365</v>
      </c>
    </row>
    <row r="118" ht="26" customHeight="1" spans="1:3">
      <c r="A118" s="354">
        <v>2050802</v>
      </c>
      <c r="B118" s="353" t="s">
        <v>184</v>
      </c>
      <c r="C118" s="350">
        <v>172</v>
      </c>
    </row>
    <row r="119" ht="26" customHeight="1" spans="1:3">
      <c r="A119" s="356" t="s">
        <v>185</v>
      </c>
      <c r="B119" s="353" t="s">
        <v>186</v>
      </c>
      <c r="C119" s="350">
        <f>SUM(C120)</f>
        <v>400</v>
      </c>
    </row>
    <row r="120" ht="26" customHeight="1" spans="1:3">
      <c r="A120" s="354" t="s">
        <v>187</v>
      </c>
      <c r="B120" s="363" t="s">
        <v>188</v>
      </c>
      <c r="C120" s="355">
        <v>400</v>
      </c>
    </row>
    <row r="121" ht="26" customHeight="1" spans="1:3">
      <c r="A121" s="356" t="s">
        <v>189</v>
      </c>
      <c r="B121" s="349" t="s">
        <v>190</v>
      </c>
      <c r="C121" s="350">
        <f>C122+C125</f>
        <v>82</v>
      </c>
    </row>
    <row r="122" ht="26" customHeight="1" spans="1:3">
      <c r="A122" s="356" t="s">
        <v>191</v>
      </c>
      <c r="B122" s="357" t="s">
        <v>192</v>
      </c>
      <c r="C122" s="350">
        <f>SUM(C123:C124)</f>
        <v>56</v>
      </c>
    </row>
    <row r="123" ht="26" customHeight="1" spans="1:3">
      <c r="A123" s="354" t="s">
        <v>193</v>
      </c>
      <c r="B123" s="363" t="s">
        <v>73</v>
      </c>
      <c r="C123" s="355">
        <v>48</v>
      </c>
    </row>
    <row r="124" ht="26" customHeight="1" spans="1:3">
      <c r="A124" s="354" t="s">
        <v>194</v>
      </c>
      <c r="B124" s="353" t="s">
        <v>195</v>
      </c>
      <c r="C124" s="350">
        <v>8</v>
      </c>
    </row>
    <row r="125" ht="26" customHeight="1" spans="1:3">
      <c r="A125" s="356" t="s">
        <v>196</v>
      </c>
      <c r="B125" s="353" t="s">
        <v>197</v>
      </c>
      <c r="C125" s="350">
        <f>SUM(C126:C128)</f>
        <v>26</v>
      </c>
    </row>
    <row r="126" ht="26" customHeight="1" spans="1:3">
      <c r="A126" s="354" t="s">
        <v>198</v>
      </c>
      <c r="B126" s="363" t="s">
        <v>73</v>
      </c>
      <c r="C126" s="350">
        <v>8</v>
      </c>
    </row>
    <row r="127" ht="26" customHeight="1" spans="1:3">
      <c r="A127" s="354">
        <v>2060702</v>
      </c>
      <c r="B127" s="357" t="s">
        <v>199</v>
      </c>
      <c r="C127" s="350">
        <v>6</v>
      </c>
    </row>
    <row r="128" ht="26" customHeight="1" spans="1:3">
      <c r="A128" s="354">
        <v>2060799</v>
      </c>
      <c r="B128" s="353" t="s">
        <v>200</v>
      </c>
      <c r="C128" s="350">
        <v>12</v>
      </c>
    </row>
    <row r="129" ht="26" customHeight="1" spans="1:3">
      <c r="A129" s="356" t="s">
        <v>201</v>
      </c>
      <c r="B129" s="349" t="s">
        <v>202</v>
      </c>
      <c r="C129" s="350">
        <f>C130+C137+C139+C141+C144</f>
        <v>1119</v>
      </c>
    </row>
    <row r="130" ht="26" customHeight="1" spans="1:3">
      <c r="A130" s="356" t="s">
        <v>203</v>
      </c>
      <c r="B130" s="349" t="s">
        <v>204</v>
      </c>
      <c r="C130" s="350">
        <f>SUM(C131:C136)</f>
        <v>291</v>
      </c>
    </row>
    <row r="131" ht="26" customHeight="1" spans="1:3">
      <c r="A131" s="354">
        <v>2070101</v>
      </c>
      <c r="B131" s="349" t="s">
        <v>73</v>
      </c>
      <c r="C131" s="350">
        <v>213</v>
      </c>
    </row>
    <row r="132" ht="26" customHeight="1" spans="1:3">
      <c r="A132" s="354">
        <v>2070104</v>
      </c>
      <c r="B132" s="349" t="s">
        <v>205</v>
      </c>
      <c r="C132" s="350">
        <v>33</v>
      </c>
    </row>
    <row r="133" ht="26" customHeight="1" spans="1:3">
      <c r="A133" s="354" t="s">
        <v>206</v>
      </c>
      <c r="B133" s="360" t="s">
        <v>207</v>
      </c>
      <c r="C133" s="355">
        <v>24</v>
      </c>
    </row>
    <row r="134" ht="26" customHeight="1" spans="1:3">
      <c r="A134" s="354">
        <v>2070109</v>
      </c>
      <c r="B134" s="349" t="s">
        <v>208</v>
      </c>
      <c r="C134" s="350">
        <v>14</v>
      </c>
    </row>
    <row r="135" ht="26" customHeight="1" spans="1:3">
      <c r="A135" s="354" t="s">
        <v>209</v>
      </c>
      <c r="B135" s="349" t="s">
        <v>210</v>
      </c>
      <c r="C135" s="350">
        <v>2</v>
      </c>
    </row>
    <row r="136" ht="26" customHeight="1" spans="1:3">
      <c r="A136" s="354">
        <v>2070199</v>
      </c>
      <c r="B136" s="349" t="s">
        <v>211</v>
      </c>
      <c r="C136" s="350">
        <v>5</v>
      </c>
    </row>
    <row r="137" ht="26" customHeight="1" spans="1:3">
      <c r="A137" s="356" t="s">
        <v>212</v>
      </c>
      <c r="B137" s="360" t="s">
        <v>213</v>
      </c>
      <c r="C137" s="355">
        <v>1</v>
      </c>
    </row>
    <row r="138" ht="26" customHeight="1" spans="1:3">
      <c r="A138" s="354" t="s">
        <v>214</v>
      </c>
      <c r="B138" s="360" t="s">
        <v>215</v>
      </c>
      <c r="C138" s="355">
        <v>1</v>
      </c>
    </row>
    <row r="139" ht="26" customHeight="1" spans="1:3">
      <c r="A139" s="356" t="s">
        <v>216</v>
      </c>
      <c r="B139" s="349" t="s">
        <v>217</v>
      </c>
      <c r="C139" s="350">
        <v>3</v>
      </c>
    </row>
    <row r="140" ht="26" customHeight="1" spans="1:3">
      <c r="A140" s="354">
        <v>2070308</v>
      </c>
      <c r="B140" s="349" t="s">
        <v>218</v>
      </c>
      <c r="C140" s="350">
        <v>3</v>
      </c>
    </row>
    <row r="141" ht="26" customHeight="1" spans="1:3">
      <c r="A141" s="356" t="s">
        <v>219</v>
      </c>
      <c r="B141" s="349" t="s">
        <v>220</v>
      </c>
      <c r="C141" s="350">
        <f>SUM(C142:C143)</f>
        <v>646</v>
      </c>
    </row>
    <row r="142" ht="26" customHeight="1" spans="1:3">
      <c r="A142" s="354" t="s">
        <v>221</v>
      </c>
      <c r="B142" s="360" t="s">
        <v>73</v>
      </c>
      <c r="C142" s="355">
        <v>450</v>
      </c>
    </row>
    <row r="143" ht="26" customHeight="1" spans="1:3">
      <c r="A143" s="354" t="s">
        <v>222</v>
      </c>
      <c r="B143" s="360" t="s">
        <v>223</v>
      </c>
      <c r="C143" s="355">
        <v>196</v>
      </c>
    </row>
    <row r="144" ht="26" customHeight="1" spans="1:3">
      <c r="A144" s="356" t="s">
        <v>224</v>
      </c>
      <c r="B144" s="349" t="s">
        <v>225</v>
      </c>
      <c r="C144" s="350">
        <v>178</v>
      </c>
    </row>
    <row r="145" ht="26" customHeight="1" spans="1:3">
      <c r="A145" s="354">
        <v>2079999</v>
      </c>
      <c r="B145" s="349" t="s">
        <v>226</v>
      </c>
      <c r="C145" s="350">
        <v>178</v>
      </c>
    </row>
    <row r="146" ht="26" customHeight="1" spans="1:3">
      <c r="A146" s="356" t="s">
        <v>227</v>
      </c>
      <c r="B146" s="349" t="s">
        <v>228</v>
      </c>
      <c r="C146" s="350">
        <f>C147+C156+C160+C166+C172+C179+C185+C191+C197+C200+C203+C206+C209+C212+C216+C219+C221</f>
        <v>33609</v>
      </c>
    </row>
    <row r="147" ht="26" customHeight="1" spans="1:3">
      <c r="A147" s="356" t="s">
        <v>229</v>
      </c>
      <c r="B147" s="349" t="s">
        <v>230</v>
      </c>
      <c r="C147" s="350">
        <f>SUM(C148:C155)</f>
        <v>1415</v>
      </c>
    </row>
    <row r="148" ht="26" customHeight="1" spans="1:3">
      <c r="A148" s="354">
        <v>2080101</v>
      </c>
      <c r="B148" s="349" t="s">
        <v>73</v>
      </c>
      <c r="C148" s="350">
        <v>590</v>
      </c>
    </row>
    <row r="149" ht="26" customHeight="1" spans="1:3">
      <c r="A149" s="354">
        <v>2080102</v>
      </c>
      <c r="B149" s="349" t="s">
        <v>74</v>
      </c>
      <c r="C149" s="350">
        <v>17</v>
      </c>
    </row>
    <row r="150" ht="26" customHeight="1" spans="1:3">
      <c r="A150" s="354">
        <v>2080105</v>
      </c>
      <c r="B150" s="349" t="s">
        <v>231</v>
      </c>
      <c r="C150" s="350">
        <v>2</v>
      </c>
    </row>
    <row r="151" ht="26" customHeight="1" spans="1:3">
      <c r="A151" s="354">
        <v>2080106</v>
      </c>
      <c r="B151" s="349" t="s">
        <v>232</v>
      </c>
      <c r="C151" s="350">
        <v>131</v>
      </c>
    </row>
    <row r="152" ht="26" customHeight="1" spans="1:3">
      <c r="A152" s="354">
        <v>2080108</v>
      </c>
      <c r="B152" s="349" t="s">
        <v>97</v>
      </c>
      <c r="C152" s="350">
        <v>2</v>
      </c>
    </row>
    <row r="153" ht="26" customHeight="1" spans="1:3">
      <c r="A153" s="354">
        <v>2080109</v>
      </c>
      <c r="B153" s="349" t="s">
        <v>233</v>
      </c>
      <c r="C153" s="350">
        <v>56</v>
      </c>
    </row>
    <row r="154" ht="26" customHeight="1" spans="1:3">
      <c r="A154" s="354">
        <v>2080112</v>
      </c>
      <c r="B154" s="349" t="s">
        <v>234</v>
      </c>
      <c r="C154" s="350">
        <v>1</v>
      </c>
    </row>
    <row r="155" ht="26" customHeight="1" spans="1:3">
      <c r="A155" s="354">
        <v>2080199</v>
      </c>
      <c r="B155" s="349" t="s">
        <v>235</v>
      </c>
      <c r="C155" s="350">
        <v>616</v>
      </c>
    </row>
    <row r="156" ht="26" customHeight="1" spans="1:3">
      <c r="A156" s="356" t="s">
        <v>236</v>
      </c>
      <c r="B156" s="349" t="s">
        <v>237</v>
      </c>
      <c r="C156" s="350">
        <f>SUM(C157:C159)</f>
        <v>342</v>
      </c>
    </row>
    <row r="157" ht="26" customHeight="1" spans="1:3">
      <c r="A157" s="354">
        <v>2080201</v>
      </c>
      <c r="B157" s="349" t="s">
        <v>73</v>
      </c>
      <c r="C157" s="350">
        <v>311</v>
      </c>
    </row>
    <row r="158" ht="26" customHeight="1" spans="1:3">
      <c r="A158" s="354">
        <v>2080208</v>
      </c>
      <c r="B158" s="349" t="s">
        <v>238</v>
      </c>
      <c r="C158" s="350">
        <v>30</v>
      </c>
    </row>
    <row r="159" ht="26" customHeight="1" spans="1:3">
      <c r="A159" s="354" t="s">
        <v>239</v>
      </c>
      <c r="B159" s="349" t="s">
        <v>240</v>
      </c>
      <c r="C159" s="350">
        <v>1</v>
      </c>
    </row>
    <row r="160" ht="26" customHeight="1" spans="1:3">
      <c r="A160" s="356" t="s">
        <v>241</v>
      </c>
      <c r="B160" s="349" t="s">
        <v>242</v>
      </c>
      <c r="C160" s="350">
        <f>SUM(C161:C165)</f>
        <v>16468</v>
      </c>
    </row>
    <row r="161" ht="26" customHeight="1" spans="1:3">
      <c r="A161" s="354">
        <v>2080501</v>
      </c>
      <c r="B161" s="349" t="s">
        <v>243</v>
      </c>
      <c r="C161" s="350">
        <v>7422</v>
      </c>
    </row>
    <row r="162" ht="26" customHeight="1" spans="1:3">
      <c r="A162" s="354">
        <v>2080502</v>
      </c>
      <c r="B162" s="349" t="s">
        <v>244</v>
      </c>
      <c r="C162" s="350">
        <v>32</v>
      </c>
    </row>
    <row r="163" ht="26" customHeight="1" spans="1:3">
      <c r="A163" s="354">
        <v>2080505</v>
      </c>
      <c r="B163" s="349" t="s">
        <v>245</v>
      </c>
      <c r="C163" s="350">
        <v>3604</v>
      </c>
    </row>
    <row r="164" ht="26" customHeight="1" spans="1:3">
      <c r="A164" s="354">
        <v>2080506</v>
      </c>
      <c r="B164" s="349" t="s">
        <v>246</v>
      </c>
      <c r="C164" s="350">
        <v>2213</v>
      </c>
    </row>
    <row r="165" ht="26" customHeight="1" spans="1:3">
      <c r="A165" s="354" t="s">
        <v>247</v>
      </c>
      <c r="B165" s="360" t="s">
        <v>248</v>
      </c>
      <c r="C165" s="355">
        <v>3197</v>
      </c>
    </row>
    <row r="166" ht="26" customHeight="1" spans="1:3">
      <c r="A166" s="356" t="s">
        <v>249</v>
      </c>
      <c r="B166" s="349" t="s">
        <v>250</v>
      </c>
      <c r="C166" s="350">
        <f>SUM(C167:C171)</f>
        <v>622</v>
      </c>
    </row>
    <row r="167" ht="26" customHeight="1" spans="1:3">
      <c r="A167" s="354" t="s">
        <v>251</v>
      </c>
      <c r="B167" s="360" t="s">
        <v>252</v>
      </c>
      <c r="C167" s="350">
        <v>180</v>
      </c>
    </row>
    <row r="168" ht="26" customHeight="1" spans="1:3">
      <c r="A168" s="354" t="s">
        <v>253</v>
      </c>
      <c r="B168" s="360" t="s">
        <v>254</v>
      </c>
      <c r="C168" s="355">
        <v>110</v>
      </c>
    </row>
    <row r="169" ht="26" customHeight="1" spans="1:3">
      <c r="A169" s="354">
        <v>2080705</v>
      </c>
      <c r="B169" s="349" t="s">
        <v>255</v>
      </c>
      <c r="C169" s="350">
        <v>265</v>
      </c>
    </row>
    <row r="170" ht="26" customHeight="1" spans="1:3">
      <c r="A170" s="354" t="s">
        <v>256</v>
      </c>
      <c r="B170" s="360" t="s">
        <v>257</v>
      </c>
      <c r="C170" s="355">
        <v>60</v>
      </c>
    </row>
    <row r="171" ht="26" customHeight="1" spans="1:3">
      <c r="A171" s="354">
        <v>2080799</v>
      </c>
      <c r="B171" s="349" t="s">
        <v>258</v>
      </c>
      <c r="C171" s="350">
        <v>7</v>
      </c>
    </row>
    <row r="172" ht="26" customHeight="1" spans="1:3">
      <c r="A172" s="356" t="s">
        <v>259</v>
      </c>
      <c r="B172" s="349" t="s">
        <v>260</v>
      </c>
      <c r="C172" s="350">
        <f>SUM(C173:C178)</f>
        <v>1780</v>
      </c>
    </row>
    <row r="173" ht="26" customHeight="1" spans="1:3">
      <c r="A173" s="354">
        <v>2080801</v>
      </c>
      <c r="B173" s="349" t="s">
        <v>261</v>
      </c>
      <c r="C173" s="350">
        <v>153</v>
      </c>
    </row>
    <row r="174" ht="26" customHeight="1" spans="1:3">
      <c r="A174" s="354">
        <v>2080802</v>
      </c>
      <c r="B174" s="349" t="s">
        <v>262</v>
      </c>
      <c r="C174" s="350">
        <v>246</v>
      </c>
    </row>
    <row r="175" ht="26" customHeight="1" spans="1:3">
      <c r="A175" s="354">
        <v>2080803</v>
      </c>
      <c r="B175" s="349" t="s">
        <v>263</v>
      </c>
      <c r="C175" s="350">
        <v>1053</v>
      </c>
    </row>
    <row r="176" ht="26" customHeight="1" spans="1:3">
      <c r="A176" s="354">
        <v>2080805</v>
      </c>
      <c r="B176" s="349" t="s">
        <v>264</v>
      </c>
      <c r="C176" s="350">
        <v>265</v>
      </c>
    </row>
    <row r="177" ht="26" customHeight="1" spans="1:3">
      <c r="A177" s="354" t="s">
        <v>265</v>
      </c>
      <c r="B177" s="349" t="s">
        <v>266</v>
      </c>
      <c r="C177" s="350">
        <v>23</v>
      </c>
    </row>
    <row r="178" ht="26" customHeight="1" spans="1:3">
      <c r="A178" s="354">
        <v>2080899</v>
      </c>
      <c r="B178" s="349" t="s">
        <v>267</v>
      </c>
      <c r="C178" s="350">
        <v>40</v>
      </c>
    </row>
    <row r="179" ht="26" customHeight="1" spans="1:3">
      <c r="A179" s="356" t="s">
        <v>268</v>
      </c>
      <c r="B179" s="349" t="s">
        <v>269</v>
      </c>
      <c r="C179" s="350">
        <f>SUM(C180:C184)</f>
        <v>2045</v>
      </c>
    </row>
    <row r="180" ht="26" customHeight="1" spans="1:3">
      <c r="A180" s="354">
        <v>2080901</v>
      </c>
      <c r="B180" s="349" t="s">
        <v>270</v>
      </c>
      <c r="C180" s="350">
        <v>1915</v>
      </c>
    </row>
    <row r="181" ht="26" customHeight="1" spans="1:3">
      <c r="A181" s="354">
        <v>2080902</v>
      </c>
      <c r="B181" s="349" t="s">
        <v>271</v>
      </c>
      <c r="C181" s="350">
        <v>2</v>
      </c>
    </row>
    <row r="182" ht="26" customHeight="1" spans="1:3">
      <c r="A182" s="354">
        <v>2080903</v>
      </c>
      <c r="B182" s="349" t="s">
        <v>272</v>
      </c>
      <c r="C182" s="350">
        <v>97</v>
      </c>
    </row>
    <row r="183" ht="26" customHeight="1" spans="1:3">
      <c r="A183" s="354">
        <v>2080904</v>
      </c>
      <c r="B183" s="349" t="s">
        <v>273</v>
      </c>
      <c r="C183" s="350">
        <v>8</v>
      </c>
    </row>
    <row r="184" ht="26" customHeight="1" spans="1:3">
      <c r="A184" s="354">
        <v>2080905</v>
      </c>
      <c r="B184" s="349" t="s">
        <v>274</v>
      </c>
      <c r="C184" s="350">
        <v>23</v>
      </c>
    </row>
    <row r="185" ht="26" customHeight="1" spans="1:3">
      <c r="A185" s="356" t="s">
        <v>275</v>
      </c>
      <c r="B185" s="349" t="s">
        <v>276</v>
      </c>
      <c r="C185" s="350">
        <f>SUM(C186:C190)</f>
        <v>1001</v>
      </c>
    </row>
    <row r="186" ht="26" customHeight="1" spans="1:3">
      <c r="A186" s="354">
        <v>2081001</v>
      </c>
      <c r="B186" s="349" t="s">
        <v>277</v>
      </c>
      <c r="C186" s="350">
        <v>110</v>
      </c>
    </row>
    <row r="187" ht="26" customHeight="1" spans="1:3">
      <c r="A187" s="354">
        <v>2081002</v>
      </c>
      <c r="B187" s="349" t="s">
        <v>278</v>
      </c>
      <c r="C187" s="350">
        <v>678</v>
      </c>
    </row>
    <row r="188" ht="26" customHeight="1" spans="1:3">
      <c r="A188" s="354">
        <v>2081004</v>
      </c>
      <c r="B188" s="360" t="s">
        <v>279</v>
      </c>
      <c r="C188" s="355">
        <v>133</v>
      </c>
    </row>
    <row r="189" ht="26" customHeight="1" spans="1:3">
      <c r="A189" s="354" t="s">
        <v>280</v>
      </c>
      <c r="B189" s="360" t="s">
        <v>281</v>
      </c>
      <c r="C189" s="355">
        <v>55</v>
      </c>
    </row>
    <row r="190" ht="26" customHeight="1" spans="1:3">
      <c r="A190" s="354">
        <v>2081006</v>
      </c>
      <c r="B190" s="360" t="s">
        <v>282</v>
      </c>
      <c r="C190" s="355">
        <v>25</v>
      </c>
    </row>
    <row r="191" ht="26" customHeight="1" spans="1:3">
      <c r="A191" s="356" t="s">
        <v>283</v>
      </c>
      <c r="B191" s="349" t="s">
        <v>284</v>
      </c>
      <c r="C191" s="350">
        <f>SUM(C192:C196)</f>
        <v>612</v>
      </c>
    </row>
    <row r="192" ht="26" customHeight="1" spans="1:3">
      <c r="A192" s="354">
        <v>2081101</v>
      </c>
      <c r="B192" s="349" t="s">
        <v>73</v>
      </c>
      <c r="C192" s="350">
        <v>214</v>
      </c>
    </row>
    <row r="193" ht="26" customHeight="1" spans="1:3">
      <c r="A193" s="354">
        <v>2081104</v>
      </c>
      <c r="B193" s="349" t="s">
        <v>285</v>
      </c>
      <c r="C193" s="350">
        <v>25</v>
      </c>
    </row>
    <row r="194" ht="26" customHeight="1" spans="1:3">
      <c r="A194" s="354">
        <v>2081105</v>
      </c>
      <c r="B194" s="349" t="s">
        <v>286</v>
      </c>
      <c r="C194" s="350">
        <v>20</v>
      </c>
    </row>
    <row r="195" ht="26" customHeight="1" spans="1:3">
      <c r="A195" s="354">
        <v>2081107</v>
      </c>
      <c r="B195" s="349" t="s">
        <v>287</v>
      </c>
      <c r="C195" s="350">
        <v>332</v>
      </c>
    </row>
    <row r="196" ht="26" customHeight="1" spans="1:3">
      <c r="A196" s="354" t="s">
        <v>288</v>
      </c>
      <c r="B196" s="360" t="s">
        <v>289</v>
      </c>
      <c r="C196" s="355">
        <v>21</v>
      </c>
    </row>
    <row r="197" ht="26" customHeight="1" spans="1:3">
      <c r="A197" s="356" t="s">
        <v>290</v>
      </c>
      <c r="B197" s="349" t="s">
        <v>291</v>
      </c>
      <c r="C197" s="350">
        <f>SUM(C198:C199)</f>
        <v>47</v>
      </c>
    </row>
    <row r="198" ht="26" customHeight="1" spans="1:3">
      <c r="A198" s="354">
        <v>2081601</v>
      </c>
      <c r="B198" s="349" t="s">
        <v>73</v>
      </c>
      <c r="C198" s="350">
        <v>45</v>
      </c>
    </row>
    <row r="199" ht="26" customHeight="1" spans="1:3">
      <c r="A199" s="354">
        <v>2081699</v>
      </c>
      <c r="B199" s="349" t="s">
        <v>292</v>
      </c>
      <c r="C199" s="350">
        <v>2</v>
      </c>
    </row>
    <row r="200" ht="26" customHeight="1" spans="1:3">
      <c r="A200" s="356" t="s">
        <v>293</v>
      </c>
      <c r="B200" s="349" t="s">
        <v>294</v>
      </c>
      <c r="C200" s="350">
        <f>SUM(C201:C202)</f>
        <v>1859</v>
      </c>
    </row>
    <row r="201" ht="26" customHeight="1" spans="1:3">
      <c r="A201" s="354">
        <v>2081901</v>
      </c>
      <c r="B201" s="349" t="s">
        <v>295</v>
      </c>
      <c r="C201" s="350">
        <v>97</v>
      </c>
    </row>
    <row r="202" ht="26" customHeight="1" spans="1:3">
      <c r="A202" s="354">
        <v>2081902</v>
      </c>
      <c r="B202" s="349" t="s">
        <v>296</v>
      </c>
      <c r="C202" s="350">
        <v>1762</v>
      </c>
    </row>
    <row r="203" ht="26" customHeight="1" spans="1:3">
      <c r="A203" s="356" t="s">
        <v>297</v>
      </c>
      <c r="B203" s="349" t="s">
        <v>298</v>
      </c>
      <c r="C203" s="350">
        <f>SUM(C204:C205)</f>
        <v>59</v>
      </c>
    </row>
    <row r="204" ht="26" customHeight="1" spans="1:3">
      <c r="A204" s="354">
        <v>2082001</v>
      </c>
      <c r="B204" s="349" t="s">
        <v>299</v>
      </c>
      <c r="C204" s="350">
        <v>47</v>
      </c>
    </row>
    <row r="205" ht="26" customHeight="1" spans="1:3">
      <c r="A205" s="354">
        <v>2082002</v>
      </c>
      <c r="B205" s="349" t="s">
        <v>300</v>
      </c>
      <c r="C205" s="350">
        <v>12</v>
      </c>
    </row>
    <row r="206" ht="26" customHeight="1" spans="1:3">
      <c r="A206" s="356" t="s">
        <v>301</v>
      </c>
      <c r="B206" s="349" t="s">
        <v>302</v>
      </c>
      <c r="C206" s="350">
        <f>SUM(C207:C208)</f>
        <v>500</v>
      </c>
    </row>
    <row r="207" ht="26" customHeight="1" spans="1:3">
      <c r="A207" s="354">
        <v>2082101</v>
      </c>
      <c r="B207" s="349" t="s">
        <v>303</v>
      </c>
      <c r="C207" s="350">
        <v>10</v>
      </c>
    </row>
    <row r="208" ht="26" customHeight="1" spans="1:3">
      <c r="A208" s="354">
        <v>2082102</v>
      </c>
      <c r="B208" s="349" t="s">
        <v>304</v>
      </c>
      <c r="C208" s="350">
        <v>490</v>
      </c>
    </row>
    <row r="209" ht="26" customHeight="1" spans="1:3">
      <c r="A209" s="356" t="s">
        <v>305</v>
      </c>
      <c r="B209" s="349" t="s">
        <v>306</v>
      </c>
      <c r="C209" s="350">
        <f>SUM(C210:C211)</f>
        <v>5786</v>
      </c>
    </row>
    <row r="210" ht="26" customHeight="1" spans="1:3">
      <c r="A210" s="354" t="s">
        <v>307</v>
      </c>
      <c r="B210" s="360" t="s">
        <v>308</v>
      </c>
      <c r="C210" s="355">
        <v>1089</v>
      </c>
    </row>
    <row r="211" ht="26" customHeight="1" spans="1:3">
      <c r="A211" s="354">
        <v>2082602</v>
      </c>
      <c r="B211" s="360" t="s">
        <v>309</v>
      </c>
      <c r="C211" s="355">
        <v>4697</v>
      </c>
    </row>
    <row r="212" ht="26" customHeight="1" spans="1:3">
      <c r="A212" s="356" t="s">
        <v>310</v>
      </c>
      <c r="B212" s="349" t="s">
        <v>311</v>
      </c>
      <c r="C212" s="350">
        <f>SUM(C213:C215)</f>
        <v>242</v>
      </c>
    </row>
    <row r="213" ht="26" customHeight="1" spans="1:3">
      <c r="A213" s="354">
        <v>2082701</v>
      </c>
      <c r="B213" s="349" t="s">
        <v>312</v>
      </c>
      <c r="C213" s="350">
        <v>111</v>
      </c>
    </row>
    <row r="214" ht="26" customHeight="1" spans="1:3">
      <c r="A214" s="354">
        <v>2082702</v>
      </c>
      <c r="B214" s="349" t="s">
        <v>313</v>
      </c>
      <c r="C214" s="350">
        <v>116</v>
      </c>
    </row>
    <row r="215" ht="26" customHeight="1" spans="1:3">
      <c r="A215" s="354" t="s">
        <v>314</v>
      </c>
      <c r="B215" s="349" t="s">
        <v>315</v>
      </c>
      <c r="C215" s="350">
        <v>15</v>
      </c>
    </row>
    <row r="216" ht="26" customHeight="1" spans="1:3">
      <c r="A216" s="356" t="s">
        <v>316</v>
      </c>
      <c r="B216" s="375" t="s">
        <v>317</v>
      </c>
      <c r="C216" s="350">
        <f>SUM(C217:C218)</f>
        <v>782</v>
      </c>
    </row>
    <row r="217" ht="26" customHeight="1" spans="1:3">
      <c r="A217" s="354">
        <v>2082801</v>
      </c>
      <c r="B217" s="349" t="s">
        <v>73</v>
      </c>
      <c r="C217" s="350">
        <v>779</v>
      </c>
    </row>
    <row r="218" ht="26" customHeight="1" spans="1:3">
      <c r="A218" s="354">
        <v>2082802</v>
      </c>
      <c r="B218" s="349" t="s">
        <v>74</v>
      </c>
      <c r="C218" s="350">
        <v>3</v>
      </c>
    </row>
    <row r="219" ht="26" customHeight="1" spans="1:3">
      <c r="A219" s="356" t="s">
        <v>318</v>
      </c>
      <c r="B219" s="349" t="s">
        <v>319</v>
      </c>
      <c r="C219" s="350">
        <v>34</v>
      </c>
    </row>
    <row r="220" ht="26" customHeight="1" spans="1:3">
      <c r="A220" s="354">
        <v>2083001</v>
      </c>
      <c r="B220" s="349" t="s">
        <v>320</v>
      </c>
      <c r="C220" s="350">
        <v>34</v>
      </c>
    </row>
    <row r="221" ht="26" customHeight="1" spans="1:3">
      <c r="A221" s="356" t="s">
        <v>321</v>
      </c>
      <c r="B221" s="349" t="s">
        <v>322</v>
      </c>
      <c r="C221" s="350">
        <v>15</v>
      </c>
    </row>
    <row r="222" ht="26" customHeight="1" spans="1:3">
      <c r="A222" s="354">
        <v>2089901</v>
      </c>
      <c r="B222" s="349" t="s">
        <v>323</v>
      </c>
      <c r="C222" s="350">
        <v>15</v>
      </c>
    </row>
    <row r="223" ht="26" customHeight="1" spans="1:3">
      <c r="A223" s="356" t="s">
        <v>324</v>
      </c>
      <c r="B223" s="349" t="s">
        <v>325</v>
      </c>
      <c r="C223" s="350">
        <f>C224+C227+C230+C234+C242+C244+C247+C251+C253+C256+C258</f>
        <v>12170</v>
      </c>
    </row>
    <row r="224" ht="26" customHeight="1" spans="1:3">
      <c r="A224" s="356" t="s">
        <v>326</v>
      </c>
      <c r="B224" s="349" t="s">
        <v>327</v>
      </c>
      <c r="C224" s="350">
        <f>SUM(C225:C226)</f>
        <v>310</v>
      </c>
    </row>
    <row r="225" ht="26" customHeight="1" spans="1:3">
      <c r="A225" s="354">
        <v>2100101</v>
      </c>
      <c r="B225" s="349" t="s">
        <v>73</v>
      </c>
      <c r="C225" s="350">
        <v>210</v>
      </c>
    </row>
    <row r="226" ht="26" customHeight="1" spans="1:3">
      <c r="A226" s="354">
        <v>2100102</v>
      </c>
      <c r="B226" s="349" t="s">
        <v>74</v>
      </c>
      <c r="C226" s="350">
        <v>100</v>
      </c>
    </row>
    <row r="227" ht="26" customHeight="1" spans="1:3">
      <c r="A227" s="356" t="s">
        <v>328</v>
      </c>
      <c r="B227" s="349" t="s">
        <v>329</v>
      </c>
      <c r="C227" s="350">
        <f>SUM(C228:C229)</f>
        <v>587</v>
      </c>
    </row>
    <row r="228" ht="26" customHeight="1" spans="1:3">
      <c r="A228" s="354">
        <v>2100201</v>
      </c>
      <c r="B228" s="349" t="s">
        <v>330</v>
      </c>
      <c r="C228" s="350">
        <v>562</v>
      </c>
    </row>
    <row r="229" ht="26" customHeight="1" spans="1:3">
      <c r="A229" s="354">
        <v>2100202</v>
      </c>
      <c r="B229" s="349" t="s">
        <v>331</v>
      </c>
      <c r="C229" s="350">
        <v>25</v>
      </c>
    </row>
    <row r="230" ht="26" customHeight="1" spans="1:3">
      <c r="A230" s="356" t="s">
        <v>332</v>
      </c>
      <c r="B230" s="349" t="s">
        <v>333</v>
      </c>
      <c r="C230" s="350">
        <f>SUM(C231:C233)</f>
        <v>1133</v>
      </c>
    </row>
    <row r="231" ht="26" customHeight="1" spans="1:3">
      <c r="A231" s="354">
        <v>2100301</v>
      </c>
      <c r="B231" s="349" t="s">
        <v>334</v>
      </c>
      <c r="C231" s="350">
        <v>7</v>
      </c>
    </row>
    <row r="232" ht="26" customHeight="1" spans="1:3">
      <c r="A232" s="354">
        <v>2100302</v>
      </c>
      <c r="B232" s="349" t="s">
        <v>335</v>
      </c>
      <c r="C232" s="350">
        <v>554</v>
      </c>
    </row>
    <row r="233" ht="26" customHeight="1" spans="1:3">
      <c r="A233" s="354">
        <v>2100399</v>
      </c>
      <c r="B233" s="349" t="s">
        <v>336</v>
      </c>
      <c r="C233" s="350">
        <v>572</v>
      </c>
    </row>
    <row r="234" ht="26" customHeight="1" spans="1:3">
      <c r="A234" s="356" t="s">
        <v>337</v>
      </c>
      <c r="B234" s="349" t="s">
        <v>338</v>
      </c>
      <c r="C234" s="350">
        <f>SUM(C235:C241)</f>
        <v>2429</v>
      </c>
    </row>
    <row r="235" ht="26" customHeight="1" spans="1:3">
      <c r="A235" s="354">
        <v>2100401</v>
      </c>
      <c r="B235" s="349" t="s">
        <v>339</v>
      </c>
      <c r="C235" s="350">
        <v>357</v>
      </c>
    </row>
    <row r="236" ht="26" customHeight="1" spans="1:3">
      <c r="A236" s="354">
        <v>2100402</v>
      </c>
      <c r="B236" s="349" t="s">
        <v>340</v>
      </c>
      <c r="C236" s="350">
        <v>143</v>
      </c>
    </row>
    <row r="237" ht="26" customHeight="1" spans="1:3">
      <c r="A237" s="354">
        <v>2100403</v>
      </c>
      <c r="B237" s="349" t="s">
        <v>341</v>
      </c>
      <c r="C237" s="350">
        <v>132</v>
      </c>
    </row>
    <row r="238" ht="26" customHeight="1" spans="1:3">
      <c r="A238" s="354">
        <v>2100408</v>
      </c>
      <c r="B238" s="349" t="s">
        <v>342</v>
      </c>
      <c r="C238" s="350">
        <v>1592</v>
      </c>
    </row>
    <row r="239" ht="26" customHeight="1" spans="1:3">
      <c r="A239" s="354">
        <v>2100409</v>
      </c>
      <c r="B239" s="349" t="s">
        <v>343</v>
      </c>
      <c r="C239" s="350">
        <v>35</v>
      </c>
    </row>
    <row r="240" ht="26" customHeight="1" spans="1:3">
      <c r="A240" s="354" t="s">
        <v>344</v>
      </c>
      <c r="B240" s="360" t="s">
        <v>345</v>
      </c>
      <c r="C240" s="355">
        <v>25</v>
      </c>
    </row>
    <row r="241" ht="26" customHeight="1" spans="1:3">
      <c r="A241" s="354">
        <v>2100499</v>
      </c>
      <c r="B241" s="349" t="s">
        <v>346</v>
      </c>
      <c r="C241" s="350">
        <v>145</v>
      </c>
    </row>
    <row r="242" ht="26" customHeight="1" spans="1:3">
      <c r="A242" s="356" t="s">
        <v>347</v>
      </c>
      <c r="B242" s="349" t="s">
        <v>348</v>
      </c>
      <c r="C242" s="350">
        <f>SUM(C243)</f>
        <v>26</v>
      </c>
    </row>
    <row r="243" ht="26" customHeight="1" spans="1:3">
      <c r="A243" s="356" t="s">
        <v>349</v>
      </c>
      <c r="B243" s="349" t="s">
        <v>350</v>
      </c>
      <c r="C243" s="350">
        <v>26</v>
      </c>
    </row>
    <row r="244" ht="26" customHeight="1" spans="1:3">
      <c r="A244" s="356" t="s">
        <v>351</v>
      </c>
      <c r="B244" s="349" t="s">
        <v>352</v>
      </c>
      <c r="C244" s="350">
        <f>SUM(C245:C246)</f>
        <v>266</v>
      </c>
    </row>
    <row r="245" ht="26" customHeight="1" spans="1:3">
      <c r="A245" s="354" t="s">
        <v>353</v>
      </c>
      <c r="B245" s="360" t="s">
        <v>354</v>
      </c>
      <c r="C245" s="355">
        <v>24</v>
      </c>
    </row>
    <row r="246" ht="26" customHeight="1" spans="1:3">
      <c r="A246" s="354">
        <v>2100717</v>
      </c>
      <c r="B246" s="360" t="s">
        <v>355</v>
      </c>
      <c r="C246" s="355">
        <v>242</v>
      </c>
    </row>
    <row r="247" ht="26" customHeight="1" spans="1:3">
      <c r="A247" s="356" t="s">
        <v>356</v>
      </c>
      <c r="B247" s="349" t="s">
        <v>357</v>
      </c>
      <c r="C247" s="350">
        <f>SUM(C248:C250)</f>
        <v>4407</v>
      </c>
    </row>
    <row r="248" ht="26" customHeight="1" spans="1:3">
      <c r="A248" s="354">
        <v>2101101</v>
      </c>
      <c r="B248" s="360" t="s">
        <v>358</v>
      </c>
      <c r="C248" s="355">
        <v>1389</v>
      </c>
    </row>
    <row r="249" ht="26" customHeight="1" spans="1:3">
      <c r="A249" s="354">
        <v>2101102</v>
      </c>
      <c r="B249" s="360" t="s">
        <v>359</v>
      </c>
      <c r="C249" s="355">
        <v>1303</v>
      </c>
    </row>
    <row r="250" ht="26" customHeight="1" spans="1:3">
      <c r="A250" s="354">
        <v>2101103</v>
      </c>
      <c r="B250" s="360" t="s">
        <v>360</v>
      </c>
      <c r="C250" s="355">
        <v>1715</v>
      </c>
    </row>
    <row r="251" ht="26" customHeight="1" spans="1:3">
      <c r="A251" s="356" t="s">
        <v>361</v>
      </c>
      <c r="B251" s="349" t="s">
        <v>362</v>
      </c>
      <c r="C251" s="350">
        <f>SUM(C252)</f>
        <v>2417</v>
      </c>
    </row>
    <row r="252" ht="26" customHeight="1" spans="1:3">
      <c r="A252" s="354">
        <v>2101202</v>
      </c>
      <c r="B252" s="349" t="s">
        <v>363</v>
      </c>
      <c r="C252" s="350">
        <v>2417</v>
      </c>
    </row>
    <row r="253" ht="26" customHeight="1" spans="1:3">
      <c r="A253" s="356" t="s">
        <v>364</v>
      </c>
      <c r="B253" s="349" t="s">
        <v>365</v>
      </c>
      <c r="C253" s="350">
        <f>SUM(C254:C255)</f>
        <v>322</v>
      </c>
    </row>
    <row r="254" ht="26" customHeight="1" spans="1:3">
      <c r="A254" s="354">
        <v>2101301</v>
      </c>
      <c r="B254" s="349" t="s">
        <v>366</v>
      </c>
      <c r="C254" s="350">
        <v>313</v>
      </c>
    </row>
    <row r="255" ht="26" customHeight="1" spans="1:3">
      <c r="A255" s="354">
        <v>2101302</v>
      </c>
      <c r="B255" s="349" t="s">
        <v>367</v>
      </c>
      <c r="C255" s="350">
        <v>9</v>
      </c>
    </row>
    <row r="256" ht="26" customHeight="1" spans="1:3">
      <c r="A256" s="356" t="s">
        <v>368</v>
      </c>
      <c r="B256" s="349" t="s">
        <v>369</v>
      </c>
      <c r="C256" s="350">
        <v>74</v>
      </c>
    </row>
    <row r="257" ht="26" customHeight="1" spans="1:3">
      <c r="A257" s="354">
        <v>2101401</v>
      </c>
      <c r="B257" s="349" t="s">
        <v>370</v>
      </c>
      <c r="C257" s="350">
        <v>74</v>
      </c>
    </row>
    <row r="258" ht="26" customHeight="1" spans="1:3">
      <c r="A258" s="356" t="s">
        <v>371</v>
      </c>
      <c r="B258" s="349" t="s">
        <v>372</v>
      </c>
      <c r="C258" s="350">
        <f>SUM(C259:C262)</f>
        <v>199</v>
      </c>
    </row>
    <row r="259" ht="26" customHeight="1" spans="1:3">
      <c r="A259" s="354">
        <v>2101501</v>
      </c>
      <c r="B259" s="349" t="s">
        <v>73</v>
      </c>
      <c r="C259" s="350">
        <v>148</v>
      </c>
    </row>
    <row r="260" ht="26" customHeight="1" spans="1:3">
      <c r="A260" s="354">
        <v>2101502</v>
      </c>
      <c r="B260" s="360" t="s">
        <v>74</v>
      </c>
      <c r="C260" s="355">
        <v>29</v>
      </c>
    </row>
    <row r="261" ht="26" customHeight="1" spans="1:3">
      <c r="A261" s="354" t="s">
        <v>373</v>
      </c>
      <c r="B261" s="360" t="s">
        <v>374</v>
      </c>
      <c r="C261" s="355">
        <v>20</v>
      </c>
    </row>
    <row r="262" ht="26" customHeight="1" spans="1:3">
      <c r="A262" s="354" t="s">
        <v>375</v>
      </c>
      <c r="B262" s="360" t="s">
        <v>376</v>
      </c>
      <c r="C262" s="355">
        <v>2</v>
      </c>
    </row>
    <row r="263" ht="26" customHeight="1" spans="1:3">
      <c r="A263" s="356" t="s">
        <v>377</v>
      </c>
      <c r="B263" s="349" t="s">
        <v>378</v>
      </c>
      <c r="C263" s="350">
        <f>C264</f>
        <v>2581</v>
      </c>
    </row>
    <row r="264" ht="26" customHeight="1" spans="1:3">
      <c r="A264" s="356" t="s">
        <v>379</v>
      </c>
      <c r="B264" s="349" t="s">
        <v>380</v>
      </c>
      <c r="C264" s="350">
        <f>C265+C266</f>
        <v>2581</v>
      </c>
    </row>
    <row r="265" ht="26" customHeight="1" spans="1:3">
      <c r="A265" s="354">
        <v>2110301</v>
      </c>
      <c r="B265" s="349" t="s">
        <v>381</v>
      </c>
      <c r="C265" s="350">
        <v>1993</v>
      </c>
    </row>
    <row r="266" ht="26" customHeight="1" spans="1:3">
      <c r="A266" s="354">
        <v>2110302</v>
      </c>
      <c r="B266" s="349" t="s">
        <v>382</v>
      </c>
      <c r="C266" s="350">
        <v>588</v>
      </c>
    </row>
    <row r="267" ht="26" customHeight="1" spans="1:3">
      <c r="A267" s="356" t="s">
        <v>383</v>
      </c>
      <c r="B267" s="349" t="s">
        <v>384</v>
      </c>
      <c r="C267" s="350">
        <f>C268+C272+C274</f>
        <v>5184</v>
      </c>
    </row>
    <row r="268" ht="26" customHeight="1" spans="1:3">
      <c r="A268" s="356" t="s">
        <v>385</v>
      </c>
      <c r="B268" s="349" t="s">
        <v>386</v>
      </c>
      <c r="C268" s="350">
        <v>960</v>
      </c>
    </row>
    <row r="269" ht="26" customHeight="1" spans="1:3">
      <c r="A269" s="354" t="s">
        <v>387</v>
      </c>
      <c r="B269" s="349" t="s">
        <v>73</v>
      </c>
      <c r="C269" s="350">
        <v>924</v>
      </c>
    </row>
    <row r="270" s="344" customFormat="1" ht="26" customHeight="1" spans="1:10">
      <c r="A270" s="354" t="s">
        <v>388</v>
      </c>
      <c r="B270" s="349" t="s">
        <v>389</v>
      </c>
      <c r="C270" s="350">
        <v>29</v>
      </c>
      <c r="G270" s="351"/>
      <c r="H270" s="351"/>
      <c r="I270" s="366"/>
      <c r="J270" s="367"/>
    </row>
    <row r="271" ht="26" customHeight="1" spans="1:3">
      <c r="A271" s="354" t="s">
        <v>390</v>
      </c>
      <c r="B271" s="376" t="s">
        <v>391</v>
      </c>
      <c r="C271" s="355">
        <v>7</v>
      </c>
    </row>
    <row r="272" ht="26" customHeight="1" spans="1:3">
      <c r="A272" s="356" t="s">
        <v>392</v>
      </c>
      <c r="B272" s="349" t="s">
        <v>393</v>
      </c>
      <c r="C272" s="350">
        <v>1982</v>
      </c>
    </row>
    <row r="273" ht="26" customHeight="1" spans="1:3">
      <c r="A273" s="354">
        <v>2120303</v>
      </c>
      <c r="B273" s="349" t="s">
        <v>394</v>
      </c>
      <c r="C273" s="350">
        <v>1982</v>
      </c>
    </row>
    <row r="274" ht="26" customHeight="1" spans="1:3">
      <c r="A274" s="356" t="s">
        <v>395</v>
      </c>
      <c r="B274" s="349" t="s">
        <v>396</v>
      </c>
      <c r="C274" s="350">
        <v>2242</v>
      </c>
    </row>
    <row r="275" ht="26" customHeight="1" spans="1:3">
      <c r="A275" s="354">
        <v>2120501</v>
      </c>
      <c r="B275" s="349" t="s">
        <v>397</v>
      </c>
      <c r="C275" s="350">
        <v>2242</v>
      </c>
    </row>
    <row r="276" ht="26" customHeight="1" spans="1:3">
      <c r="A276" s="356" t="s">
        <v>398</v>
      </c>
      <c r="B276" s="349" t="s">
        <v>399</v>
      </c>
      <c r="C276" s="350">
        <f>C277+C289+C292+C298+C300+C303</f>
        <v>13527</v>
      </c>
    </row>
    <row r="277" ht="26" customHeight="1" spans="1:3">
      <c r="A277" s="356" t="s">
        <v>400</v>
      </c>
      <c r="B277" s="349" t="s">
        <v>401</v>
      </c>
      <c r="C277" s="350">
        <f>SUM(C278:C288)</f>
        <v>5944</v>
      </c>
    </row>
    <row r="278" ht="26" customHeight="1" spans="1:3">
      <c r="A278" s="354">
        <v>2130101</v>
      </c>
      <c r="B278" s="349" t="s">
        <v>73</v>
      </c>
      <c r="C278" s="350">
        <v>768</v>
      </c>
    </row>
    <row r="279" ht="26" customHeight="1" spans="1:3">
      <c r="A279" s="354">
        <v>2130102</v>
      </c>
      <c r="B279" s="349" t="s">
        <v>74</v>
      </c>
      <c r="C279" s="350">
        <v>259</v>
      </c>
    </row>
    <row r="280" ht="26" customHeight="1" spans="1:3">
      <c r="A280" s="354">
        <v>2130106</v>
      </c>
      <c r="B280" s="349" t="s">
        <v>402</v>
      </c>
      <c r="C280" s="350">
        <v>75</v>
      </c>
    </row>
    <row r="281" ht="26" customHeight="1" spans="1:3">
      <c r="A281" s="354">
        <v>2130108</v>
      </c>
      <c r="B281" s="349" t="s">
        <v>403</v>
      </c>
      <c r="C281" s="350">
        <v>289</v>
      </c>
    </row>
    <row r="282" ht="26" customHeight="1" spans="1:3">
      <c r="A282" s="354">
        <v>2130109</v>
      </c>
      <c r="B282" s="349" t="s">
        <v>404</v>
      </c>
      <c r="C282" s="350">
        <v>41</v>
      </c>
    </row>
    <row r="283" ht="26" customHeight="1" spans="1:3">
      <c r="A283" s="354">
        <v>2130121</v>
      </c>
      <c r="B283" s="349" t="s">
        <v>405</v>
      </c>
      <c r="C283" s="350">
        <v>7</v>
      </c>
    </row>
    <row r="284" ht="26" customHeight="1" spans="1:3">
      <c r="A284" s="354">
        <v>2130122</v>
      </c>
      <c r="B284" s="349" t="s">
        <v>406</v>
      </c>
      <c r="C284" s="350">
        <v>2914</v>
      </c>
    </row>
    <row r="285" ht="26" customHeight="1" spans="1:3">
      <c r="A285" s="354">
        <v>2130126</v>
      </c>
      <c r="B285" s="349" t="s">
        <v>407</v>
      </c>
      <c r="C285" s="350">
        <v>757</v>
      </c>
    </row>
    <row r="286" ht="26" customHeight="1" spans="1:3">
      <c r="A286" s="354">
        <v>2130152</v>
      </c>
      <c r="B286" s="349" t="s">
        <v>408</v>
      </c>
      <c r="C286" s="350">
        <v>14</v>
      </c>
    </row>
    <row r="287" ht="26" customHeight="1" spans="1:3">
      <c r="A287" s="354">
        <v>2130153</v>
      </c>
      <c r="B287" s="349" t="s">
        <v>409</v>
      </c>
      <c r="C287" s="350">
        <v>812</v>
      </c>
    </row>
    <row r="288" ht="26" customHeight="1" spans="1:3">
      <c r="A288" s="354">
        <v>2130199</v>
      </c>
      <c r="B288" s="349" t="s">
        <v>410</v>
      </c>
      <c r="C288" s="350">
        <v>8</v>
      </c>
    </row>
    <row r="289" ht="26" customHeight="1" spans="1:3">
      <c r="A289" s="356" t="s">
        <v>411</v>
      </c>
      <c r="B289" s="349" t="s">
        <v>412</v>
      </c>
      <c r="C289" s="350">
        <f>SUM(C290:C291)</f>
        <v>18</v>
      </c>
    </row>
    <row r="290" ht="26" customHeight="1" spans="1:3">
      <c r="A290" s="354">
        <v>2130205</v>
      </c>
      <c r="B290" s="349" t="s">
        <v>413</v>
      </c>
      <c r="C290" s="350">
        <v>8</v>
      </c>
    </row>
    <row r="291" ht="26" customHeight="1" spans="1:3">
      <c r="A291" s="354" t="s">
        <v>414</v>
      </c>
      <c r="B291" s="349" t="s">
        <v>415</v>
      </c>
      <c r="C291" s="350">
        <v>10</v>
      </c>
    </row>
    <row r="292" ht="26" customHeight="1" spans="1:3">
      <c r="A292" s="356" t="s">
        <v>416</v>
      </c>
      <c r="B292" s="349" t="s">
        <v>417</v>
      </c>
      <c r="C292" s="350">
        <f>SUM(C293:C297)</f>
        <v>855</v>
      </c>
    </row>
    <row r="293" ht="26" customHeight="1" spans="1:3">
      <c r="A293" s="354">
        <v>2130301</v>
      </c>
      <c r="B293" s="349" t="s">
        <v>73</v>
      </c>
      <c r="C293" s="350">
        <v>386</v>
      </c>
    </row>
    <row r="294" ht="26" customHeight="1" spans="1:3">
      <c r="A294" s="354" t="s">
        <v>418</v>
      </c>
      <c r="B294" s="349" t="s">
        <v>419</v>
      </c>
      <c r="C294" s="350">
        <v>249</v>
      </c>
    </row>
    <row r="295" ht="26" customHeight="1" spans="1:3">
      <c r="A295" s="354" t="s">
        <v>420</v>
      </c>
      <c r="B295" s="376" t="s">
        <v>421</v>
      </c>
      <c r="C295" s="355">
        <v>150</v>
      </c>
    </row>
    <row r="296" ht="26" customHeight="1" spans="1:3">
      <c r="A296" s="354">
        <v>2130311</v>
      </c>
      <c r="B296" s="349" t="s">
        <v>422</v>
      </c>
      <c r="C296" s="355">
        <v>30</v>
      </c>
    </row>
    <row r="297" ht="26" customHeight="1" spans="1:3">
      <c r="A297" s="354">
        <v>2130312</v>
      </c>
      <c r="B297" s="349" t="s">
        <v>423</v>
      </c>
      <c r="C297" s="350">
        <v>40</v>
      </c>
    </row>
    <row r="298" ht="26" customHeight="1" spans="1:3">
      <c r="A298" s="356" t="s">
        <v>424</v>
      </c>
      <c r="B298" s="349" t="s">
        <v>425</v>
      </c>
      <c r="C298" s="350">
        <f>SUM(C299)</f>
        <v>2422</v>
      </c>
    </row>
    <row r="299" ht="26" customHeight="1" spans="1:3">
      <c r="A299" s="354">
        <v>2130599</v>
      </c>
      <c r="B299" s="349" t="s">
        <v>426</v>
      </c>
      <c r="C299" s="350">
        <v>2422</v>
      </c>
    </row>
    <row r="300" ht="26" customHeight="1" spans="1:3">
      <c r="A300" s="356" t="s">
        <v>427</v>
      </c>
      <c r="B300" s="349" t="s">
        <v>428</v>
      </c>
      <c r="C300" s="350">
        <f>SUM(C301:C302)</f>
        <v>3116</v>
      </c>
    </row>
    <row r="301" ht="26" customHeight="1" spans="1:3">
      <c r="A301" s="354">
        <v>2130705</v>
      </c>
      <c r="B301" s="376" t="s">
        <v>429</v>
      </c>
      <c r="C301" s="355">
        <v>2184</v>
      </c>
    </row>
    <row r="302" ht="26" customHeight="1" spans="1:3">
      <c r="A302" s="354">
        <v>2130799</v>
      </c>
      <c r="B302" s="349" t="s">
        <v>430</v>
      </c>
      <c r="C302" s="350">
        <v>932</v>
      </c>
    </row>
    <row r="303" ht="26" customHeight="1" spans="1:3">
      <c r="A303" s="356" t="s">
        <v>431</v>
      </c>
      <c r="B303" s="349" t="s">
        <v>432</v>
      </c>
      <c r="C303" s="350">
        <f>SUM(C304:C305)</f>
        <v>1172</v>
      </c>
    </row>
    <row r="304" ht="26" customHeight="1" spans="1:3">
      <c r="A304" s="354">
        <v>2130803</v>
      </c>
      <c r="B304" s="349" t="s">
        <v>433</v>
      </c>
      <c r="C304" s="350">
        <v>1020</v>
      </c>
    </row>
    <row r="305" ht="26" customHeight="1" spans="1:3">
      <c r="A305" s="354">
        <v>2130804</v>
      </c>
      <c r="B305" s="349" t="s">
        <v>434</v>
      </c>
      <c r="C305" s="350">
        <v>152</v>
      </c>
    </row>
    <row r="306" ht="26" customHeight="1" spans="1:3">
      <c r="A306" s="356" t="s">
        <v>435</v>
      </c>
      <c r="B306" s="349" t="s">
        <v>436</v>
      </c>
      <c r="C306" s="350">
        <f>C307</f>
        <v>2259</v>
      </c>
    </row>
    <row r="307" ht="26" customHeight="1" spans="1:3">
      <c r="A307" s="356" t="s">
        <v>437</v>
      </c>
      <c r="B307" s="349" t="s">
        <v>438</v>
      </c>
      <c r="C307" s="350">
        <f>SUM(C308:C313)</f>
        <v>2259</v>
      </c>
    </row>
    <row r="308" ht="26" customHeight="1" spans="1:3">
      <c r="A308" s="354" t="s">
        <v>439</v>
      </c>
      <c r="B308" s="376" t="s">
        <v>73</v>
      </c>
      <c r="C308" s="355">
        <v>352</v>
      </c>
    </row>
    <row r="309" ht="26" customHeight="1" spans="1:3">
      <c r="A309" s="354">
        <v>2140102</v>
      </c>
      <c r="B309" s="376" t="s">
        <v>74</v>
      </c>
      <c r="C309" s="355">
        <v>321</v>
      </c>
    </row>
    <row r="310" ht="26" customHeight="1" spans="1:3">
      <c r="A310" s="354">
        <v>2140104</v>
      </c>
      <c r="B310" s="376" t="s">
        <v>440</v>
      </c>
      <c r="C310" s="355">
        <v>659</v>
      </c>
    </row>
    <row r="311" ht="26" customHeight="1" spans="1:3">
      <c r="A311" s="354">
        <v>2140106</v>
      </c>
      <c r="B311" s="376" t="s">
        <v>441</v>
      </c>
      <c r="C311" s="355">
        <v>872</v>
      </c>
    </row>
    <row r="312" ht="26" customHeight="1" spans="1:3">
      <c r="A312" s="354" t="s">
        <v>442</v>
      </c>
      <c r="B312" s="376" t="s">
        <v>443</v>
      </c>
      <c r="C312" s="355">
        <v>50</v>
      </c>
    </row>
    <row r="313" ht="26" customHeight="1" spans="1:3">
      <c r="A313" s="354" t="s">
        <v>444</v>
      </c>
      <c r="B313" s="376" t="s">
        <v>445</v>
      </c>
      <c r="C313" s="355">
        <v>5</v>
      </c>
    </row>
    <row r="314" ht="26" customHeight="1" spans="1:3">
      <c r="A314" s="356" t="s">
        <v>446</v>
      </c>
      <c r="B314" s="349" t="s">
        <v>447</v>
      </c>
      <c r="C314" s="350">
        <f>C315+C317</f>
        <v>343</v>
      </c>
    </row>
    <row r="315" ht="26" customHeight="1" spans="1:3">
      <c r="A315" s="356" t="s">
        <v>448</v>
      </c>
      <c r="B315" s="349" t="s">
        <v>449</v>
      </c>
      <c r="C315" s="350">
        <v>54</v>
      </c>
    </row>
    <row r="316" ht="26" customHeight="1" spans="1:3">
      <c r="A316" s="354">
        <v>2160299</v>
      </c>
      <c r="B316" s="349" t="s">
        <v>450</v>
      </c>
      <c r="C316" s="350">
        <v>54</v>
      </c>
    </row>
    <row r="317" ht="26" customHeight="1" spans="1:3">
      <c r="A317" s="356" t="s">
        <v>451</v>
      </c>
      <c r="B317" s="349" t="s">
        <v>452</v>
      </c>
      <c r="C317" s="350">
        <v>289</v>
      </c>
    </row>
    <row r="318" ht="26" customHeight="1" spans="1:3">
      <c r="A318" s="354">
        <v>2169999</v>
      </c>
      <c r="B318" s="349" t="s">
        <v>453</v>
      </c>
      <c r="C318" s="350">
        <v>289</v>
      </c>
    </row>
    <row r="319" ht="26" customHeight="1" spans="1:3">
      <c r="A319" s="356" t="s">
        <v>454</v>
      </c>
      <c r="B319" s="349" t="s">
        <v>455</v>
      </c>
      <c r="C319" s="350">
        <f>C320+C325</f>
        <v>869</v>
      </c>
    </row>
    <row r="320" ht="26" customHeight="1" spans="1:3">
      <c r="A320" s="356" t="s">
        <v>456</v>
      </c>
      <c r="B320" s="349" t="s">
        <v>457</v>
      </c>
      <c r="C320" s="350">
        <f>SUM(C321:C324)</f>
        <v>851</v>
      </c>
    </row>
    <row r="321" ht="26" customHeight="1" spans="1:3">
      <c r="A321" s="354">
        <v>2200101</v>
      </c>
      <c r="B321" s="349" t="s">
        <v>73</v>
      </c>
      <c r="C321" s="350">
        <v>532</v>
      </c>
    </row>
    <row r="322" ht="26" customHeight="1" spans="1:3">
      <c r="A322" s="354" t="s">
        <v>458</v>
      </c>
      <c r="B322" s="376" t="s">
        <v>459</v>
      </c>
      <c r="C322" s="355">
        <v>107</v>
      </c>
    </row>
    <row r="323" ht="26" customHeight="1" spans="1:3">
      <c r="A323" s="354" t="s">
        <v>460</v>
      </c>
      <c r="B323" s="376" t="s">
        <v>461</v>
      </c>
      <c r="C323" s="355">
        <v>128</v>
      </c>
    </row>
    <row r="324" ht="26" customHeight="1" spans="1:3">
      <c r="A324" s="354" t="s">
        <v>462</v>
      </c>
      <c r="B324" s="376" t="s">
        <v>463</v>
      </c>
      <c r="C324" s="355">
        <v>84</v>
      </c>
    </row>
    <row r="325" ht="26" customHeight="1" spans="1:3">
      <c r="A325" s="356" t="s">
        <v>464</v>
      </c>
      <c r="B325" s="349" t="s">
        <v>465</v>
      </c>
      <c r="C325" s="350">
        <v>18</v>
      </c>
    </row>
    <row r="326" ht="26" customHeight="1" spans="1:3">
      <c r="A326" s="354" t="s">
        <v>466</v>
      </c>
      <c r="B326" s="376" t="s">
        <v>73</v>
      </c>
      <c r="C326" s="355">
        <v>18</v>
      </c>
    </row>
    <row r="327" ht="26" customHeight="1" spans="1:3">
      <c r="A327" s="356" t="s">
        <v>467</v>
      </c>
      <c r="B327" s="349" t="s">
        <v>468</v>
      </c>
      <c r="C327" s="350">
        <f>C328+C334</f>
        <v>11108</v>
      </c>
    </row>
    <row r="328" ht="26" customHeight="1" spans="1:3">
      <c r="A328" s="356" t="s">
        <v>469</v>
      </c>
      <c r="B328" s="349" t="s">
        <v>470</v>
      </c>
      <c r="C328" s="350">
        <f>SUM(C329:C333)</f>
        <v>8193</v>
      </c>
    </row>
    <row r="329" ht="26" customHeight="1" spans="1:3">
      <c r="A329" s="354">
        <v>2210101</v>
      </c>
      <c r="B329" s="349" t="s">
        <v>471</v>
      </c>
      <c r="C329" s="350">
        <v>1</v>
      </c>
    </row>
    <row r="330" ht="26" customHeight="1" spans="1:3">
      <c r="A330" s="354" t="s">
        <v>472</v>
      </c>
      <c r="B330" s="376" t="s">
        <v>473</v>
      </c>
      <c r="C330" s="355">
        <v>3836</v>
      </c>
    </row>
    <row r="331" ht="26" customHeight="1" spans="1:3">
      <c r="A331" s="354">
        <v>2210106</v>
      </c>
      <c r="B331" s="376" t="s">
        <v>474</v>
      </c>
      <c r="C331" s="355">
        <v>316</v>
      </c>
    </row>
    <row r="332" ht="26" customHeight="1" spans="1:3">
      <c r="A332" s="354" t="s">
        <v>475</v>
      </c>
      <c r="B332" s="376" t="s">
        <v>476</v>
      </c>
      <c r="C332" s="355">
        <v>270</v>
      </c>
    </row>
    <row r="333" ht="26" customHeight="1" spans="1:3">
      <c r="A333" s="354" t="s">
        <v>477</v>
      </c>
      <c r="B333" s="376" t="s">
        <v>478</v>
      </c>
      <c r="C333" s="355">
        <v>3770</v>
      </c>
    </row>
    <row r="334" ht="26" customHeight="1" spans="1:3">
      <c r="A334" s="356" t="s">
        <v>479</v>
      </c>
      <c r="B334" s="349" t="s">
        <v>480</v>
      </c>
      <c r="C334" s="350">
        <v>2915</v>
      </c>
    </row>
    <row r="335" ht="26" customHeight="1" spans="1:3">
      <c r="A335" s="354">
        <v>2210201</v>
      </c>
      <c r="B335" s="349" t="s">
        <v>481</v>
      </c>
      <c r="C335" s="350">
        <v>2915</v>
      </c>
    </row>
    <row r="336" ht="26" customHeight="1" spans="1:3">
      <c r="A336" s="356" t="s">
        <v>482</v>
      </c>
      <c r="B336" s="349" t="s">
        <v>483</v>
      </c>
      <c r="C336" s="350">
        <f>C337+C339+C341</f>
        <v>99</v>
      </c>
    </row>
    <row r="337" ht="26" customHeight="1" spans="1:3">
      <c r="A337" s="356" t="s">
        <v>484</v>
      </c>
      <c r="B337" s="349" t="s">
        <v>485</v>
      </c>
      <c r="C337" s="350">
        <v>4</v>
      </c>
    </row>
    <row r="338" ht="26" customHeight="1" spans="1:3">
      <c r="A338" s="354" t="s">
        <v>486</v>
      </c>
      <c r="B338" s="376" t="s">
        <v>74</v>
      </c>
      <c r="C338" s="350">
        <v>4</v>
      </c>
    </row>
    <row r="339" ht="26" customHeight="1" spans="1:3">
      <c r="A339" s="356" t="s">
        <v>487</v>
      </c>
      <c r="B339" s="376" t="s">
        <v>488</v>
      </c>
      <c r="C339" s="350">
        <v>50</v>
      </c>
    </row>
    <row r="340" ht="26" customHeight="1" spans="1:3">
      <c r="A340" s="354" t="s">
        <v>489</v>
      </c>
      <c r="B340" s="376" t="s">
        <v>490</v>
      </c>
      <c r="C340" s="350">
        <v>50</v>
      </c>
    </row>
    <row r="341" ht="26" customHeight="1" spans="1:3">
      <c r="A341" s="356" t="s">
        <v>491</v>
      </c>
      <c r="B341" s="376" t="s">
        <v>492</v>
      </c>
      <c r="C341" s="350">
        <v>45</v>
      </c>
    </row>
    <row r="342" ht="26" customHeight="1" spans="1:3">
      <c r="A342" s="354" t="s">
        <v>493</v>
      </c>
      <c r="B342" s="376" t="s">
        <v>494</v>
      </c>
      <c r="C342" s="350">
        <v>45</v>
      </c>
    </row>
    <row r="343" ht="26" customHeight="1" spans="1:3">
      <c r="A343" s="356" t="s">
        <v>495</v>
      </c>
      <c r="B343" s="349" t="s">
        <v>496</v>
      </c>
      <c r="C343" s="350">
        <f>C344+C350</f>
        <v>1050</v>
      </c>
    </row>
    <row r="344" ht="26" customHeight="1" spans="1:3">
      <c r="A344" s="356" t="s">
        <v>497</v>
      </c>
      <c r="B344" s="349" t="s">
        <v>498</v>
      </c>
      <c r="C344" s="350">
        <f>SUM(C345:C349)</f>
        <v>432</v>
      </c>
    </row>
    <row r="345" ht="26" customHeight="1" spans="1:3">
      <c r="A345" s="354">
        <v>2240101</v>
      </c>
      <c r="B345" s="349" t="s">
        <v>73</v>
      </c>
      <c r="C345" s="350">
        <v>324</v>
      </c>
    </row>
    <row r="346" ht="26" customHeight="1" spans="1:3">
      <c r="A346" s="354">
        <v>2240102</v>
      </c>
      <c r="B346" s="349" t="s">
        <v>74</v>
      </c>
      <c r="C346" s="350">
        <v>70</v>
      </c>
    </row>
    <row r="347" ht="26" customHeight="1" spans="1:3">
      <c r="A347" s="354" t="s">
        <v>499</v>
      </c>
      <c r="B347" s="349" t="s">
        <v>500</v>
      </c>
      <c r="C347" s="350">
        <v>22</v>
      </c>
    </row>
    <row r="348" ht="26" customHeight="1" spans="1:3">
      <c r="A348" s="354">
        <v>2240106</v>
      </c>
      <c r="B348" s="349" t="s">
        <v>501</v>
      </c>
      <c r="C348" s="350">
        <v>15</v>
      </c>
    </row>
    <row r="349" ht="26" customHeight="1" spans="1:3">
      <c r="A349" s="354" t="s">
        <v>502</v>
      </c>
      <c r="B349" s="376" t="s">
        <v>503</v>
      </c>
      <c r="C349" s="355">
        <v>1</v>
      </c>
    </row>
    <row r="350" ht="26" customHeight="1" spans="1:3">
      <c r="A350" s="356" t="s">
        <v>504</v>
      </c>
      <c r="B350" s="349" t="s">
        <v>505</v>
      </c>
      <c r="C350" s="350">
        <f>SUM(C351:C352)</f>
        <v>618</v>
      </c>
    </row>
    <row r="351" ht="26" customHeight="1" spans="1:3">
      <c r="A351" s="356" t="s">
        <v>506</v>
      </c>
      <c r="B351" s="376" t="s">
        <v>73</v>
      </c>
      <c r="C351" s="355">
        <v>58</v>
      </c>
    </row>
    <row r="352" ht="26" customHeight="1" spans="1:3">
      <c r="A352" s="354">
        <v>2240204</v>
      </c>
      <c r="B352" s="349" t="s">
        <v>507</v>
      </c>
      <c r="C352" s="350">
        <v>560</v>
      </c>
    </row>
    <row r="353" ht="26" customHeight="1" spans="1:3">
      <c r="A353" s="356">
        <v>227</v>
      </c>
      <c r="B353" s="349" t="s">
        <v>508</v>
      </c>
      <c r="C353" s="350">
        <v>3412</v>
      </c>
    </row>
    <row r="354" ht="26" customHeight="1" spans="1:3">
      <c r="A354" s="356" t="s">
        <v>509</v>
      </c>
      <c r="B354" s="349" t="s">
        <v>510</v>
      </c>
      <c r="C354" s="350">
        <v>17756</v>
      </c>
    </row>
    <row r="355" ht="26" customHeight="1" spans="1:3">
      <c r="A355" s="356" t="s">
        <v>511</v>
      </c>
      <c r="B355" s="360" t="s">
        <v>512</v>
      </c>
      <c r="C355" s="355">
        <v>17756</v>
      </c>
    </row>
    <row r="356" ht="26" customHeight="1" spans="1:3">
      <c r="A356" s="356" t="s">
        <v>64</v>
      </c>
      <c r="B356" s="349" t="s">
        <v>513</v>
      </c>
      <c r="C356" s="350">
        <f>C357</f>
        <v>2708</v>
      </c>
    </row>
    <row r="357" ht="26" customHeight="1" spans="1:3">
      <c r="A357" s="356" t="s">
        <v>514</v>
      </c>
      <c r="B357" s="349" t="s">
        <v>515</v>
      </c>
      <c r="C357" s="350">
        <f>SUM(C358:C359)</f>
        <v>2708</v>
      </c>
    </row>
    <row r="358" ht="26" customHeight="1" spans="1:3">
      <c r="A358" s="354">
        <v>2320301</v>
      </c>
      <c r="B358" s="349" t="s">
        <v>516</v>
      </c>
      <c r="C358" s="350">
        <v>2704</v>
      </c>
    </row>
    <row r="359" ht="26" customHeight="1" spans="1:3">
      <c r="A359" s="354" t="s">
        <v>517</v>
      </c>
      <c r="B359" s="376" t="s">
        <v>518</v>
      </c>
      <c r="C359" s="355">
        <v>4</v>
      </c>
    </row>
    <row r="360" ht="26" customHeight="1" spans="1:3">
      <c r="A360" s="356" t="s">
        <v>519</v>
      </c>
      <c r="B360" s="349" t="s">
        <v>520</v>
      </c>
      <c r="C360" s="350">
        <v>63</v>
      </c>
    </row>
    <row r="361" ht="26" customHeight="1" spans="1:3">
      <c r="A361" s="356" t="s">
        <v>521</v>
      </c>
      <c r="B361" s="349" t="s">
        <v>522</v>
      </c>
      <c r="C361" s="350">
        <v>63</v>
      </c>
    </row>
    <row r="362" ht="26" customHeight="1" spans="1:3">
      <c r="A362" s="377" t="s">
        <v>523</v>
      </c>
      <c r="B362" s="377"/>
      <c r="C362" s="378">
        <f>C5+C77+C98+C121+C129+C146+C223+C263+C267+C276+C306+C314+C319+C327+C336+C343+C353+C354+C356+C360</f>
        <v>168504</v>
      </c>
    </row>
  </sheetData>
  <autoFilter ref="A4:Y362">
    <extLst/>
  </autoFilter>
  <mergeCells count="2">
    <mergeCell ref="A2:C2"/>
    <mergeCell ref="A362:B362"/>
  </mergeCells>
  <printOptions horizontalCentered="1"/>
  <pageMargins left="0" right="0" top="0.590277777777778" bottom="0.196527777777778" header="0.511805555555556" footer="0"/>
  <pageSetup paperSize="9" orientation="portrait" horizontalDpi="600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31"/>
  <sheetViews>
    <sheetView tabSelected="1" workbookViewId="0">
      <selection activeCell="E11" sqref="E11"/>
    </sheetView>
  </sheetViews>
  <sheetFormatPr defaultColWidth="9" defaultRowHeight="15.75" outlineLevelCol="2"/>
  <cols>
    <col min="1" max="1" width="14.125" style="121" customWidth="1"/>
    <col min="2" max="2" width="38.625" style="121" customWidth="1"/>
    <col min="3" max="3" width="18.375" style="332" customWidth="1"/>
    <col min="4" max="16384" width="9" style="121"/>
  </cols>
  <sheetData>
    <row r="1" ht="21" customHeight="1" spans="1:1">
      <c r="A1" s="123" t="s">
        <v>524</v>
      </c>
    </row>
    <row r="2" ht="24.75" customHeight="1" spans="1:3">
      <c r="A2" s="124" t="s">
        <v>525</v>
      </c>
      <c r="B2" s="124"/>
      <c r="C2" s="124"/>
    </row>
    <row r="3" s="117" customFormat="1" ht="24" customHeight="1" spans="3:3">
      <c r="C3" s="126" t="s">
        <v>61</v>
      </c>
    </row>
    <row r="4" s="118" customFormat="1" ht="30" customHeight="1" spans="1:3">
      <c r="A4" s="333" t="s">
        <v>526</v>
      </c>
      <c r="B4" s="333" t="s">
        <v>527</v>
      </c>
      <c r="C4" s="334" t="s">
        <v>4</v>
      </c>
    </row>
    <row r="5" s="118" customFormat="1" ht="30" customHeight="1" spans="1:3">
      <c r="A5" s="335" t="s">
        <v>58</v>
      </c>
      <c r="B5" s="336"/>
      <c r="C5" s="337">
        <f>C6+C11+C21+C23+C26+C28</f>
        <v>75337</v>
      </c>
    </row>
    <row r="6" s="331" customFormat="1" ht="24" customHeight="1" spans="1:3">
      <c r="A6" s="338">
        <v>501</v>
      </c>
      <c r="B6" s="338" t="s">
        <v>528</v>
      </c>
      <c r="C6" s="339">
        <f>SUM(C7:C10)</f>
        <v>31038</v>
      </c>
    </row>
    <row r="7" s="199" customFormat="1" ht="24" customHeight="1" spans="1:3">
      <c r="A7" s="340" t="s">
        <v>529</v>
      </c>
      <c r="B7" s="340" t="s">
        <v>530</v>
      </c>
      <c r="C7" s="341">
        <v>18722</v>
      </c>
    </row>
    <row r="8" s="199" customFormat="1" ht="24" customHeight="1" spans="1:3">
      <c r="A8" s="340" t="s">
        <v>531</v>
      </c>
      <c r="B8" s="340" t="s">
        <v>532</v>
      </c>
      <c r="C8" s="341">
        <v>8461</v>
      </c>
    </row>
    <row r="9" s="199" customFormat="1" ht="24" customHeight="1" spans="1:3">
      <c r="A9" s="340" t="s">
        <v>533</v>
      </c>
      <c r="B9" s="340" t="s">
        <v>534</v>
      </c>
      <c r="C9" s="341">
        <v>1278</v>
      </c>
    </row>
    <row r="10" s="199" customFormat="1" ht="24" customHeight="1" spans="1:3">
      <c r="A10" s="340" t="s">
        <v>535</v>
      </c>
      <c r="B10" s="340" t="s">
        <v>536</v>
      </c>
      <c r="C10" s="341">
        <v>2577</v>
      </c>
    </row>
    <row r="11" s="199" customFormat="1" ht="24" customHeight="1" spans="1:3">
      <c r="A11" s="338">
        <v>502</v>
      </c>
      <c r="B11" s="338" t="s">
        <v>537</v>
      </c>
      <c r="C11" s="341">
        <f>SUM(C12:C20)</f>
        <v>8106</v>
      </c>
    </row>
    <row r="12" s="199" customFormat="1" ht="24" customHeight="1" spans="1:3">
      <c r="A12" s="340" t="s">
        <v>538</v>
      </c>
      <c r="B12" s="340" t="s">
        <v>539</v>
      </c>
      <c r="C12" s="341">
        <v>6148</v>
      </c>
    </row>
    <row r="13" s="118" customFormat="1" ht="24" customHeight="1" spans="1:3">
      <c r="A13" s="340" t="s">
        <v>540</v>
      </c>
      <c r="B13" s="340" t="s">
        <v>541</v>
      </c>
      <c r="C13" s="341">
        <v>2</v>
      </c>
    </row>
    <row r="14" s="117" customFormat="1" ht="24" customHeight="1" spans="1:3">
      <c r="A14" s="340" t="s">
        <v>542</v>
      </c>
      <c r="B14" s="340" t="s">
        <v>543</v>
      </c>
      <c r="C14" s="341">
        <v>48</v>
      </c>
    </row>
    <row r="15" s="117" customFormat="1" ht="24" customHeight="1" spans="1:3">
      <c r="A15" s="340" t="s">
        <v>544</v>
      </c>
      <c r="B15" s="340" t="s">
        <v>545</v>
      </c>
      <c r="C15" s="341">
        <v>955</v>
      </c>
    </row>
    <row r="16" s="117" customFormat="1" ht="24" customHeight="1" spans="1:3">
      <c r="A16" s="340" t="s">
        <v>546</v>
      </c>
      <c r="B16" s="340" t="s">
        <v>547</v>
      </c>
      <c r="C16" s="341">
        <v>125</v>
      </c>
    </row>
    <row r="17" s="117" customFormat="1" ht="24" customHeight="1" spans="1:3">
      <c r="A17" s="340" t="s">
        <v>548</v>
      </c>
      <c r="B17" s="340" t="s">
        <v>549</v>
      </c>
      <c r="C17" s="341">
        <v>30</v>
      </c>
    </row>
    <row r="18" s="117" customFormat="1" ht="24" customHeight="1" spans="1:3">
      <c r="A18" s="340" t="s">
        <v>550</v>
      </c>
      <c r="B18" s="340" t="s">
        <v>551</v>
      </c>
      <c r="C18" s="341">
        <v>467</v>
      </c>
    </row>
    <row r="19" s="117" customFormat="1" ht="24" customHeight="1" spans="1:3">
      <c r="A19" s="340" t="s">
        <v>552</v>
      </c>
      <c r="B19" s="340" t="s">
        <v>553</v>
      </c>
      <c r="C19" s="341">
        <v>264</v>
      </c>
    </row>
    <row r="20" s="117" customFormat="1" ht="24" customHeight="1" spans="1:3">
      <c r="A20" s="340" t="s">
        <v>554</v>
      </c>
      <c r="B20" s="340" t="s">
        <v>555</v>
      </c>
      <c r="C20" s="341">
        <v>67</v>
      </c>
    </row>
    <row r="21" s="117" customFormat="1" ht="24" customHeight="1" spans="1:3">
      <c r="A21" s="338">
        <v>503</v>
      </c>
      <c r="B21" s="338" t="s">
        <v>556</v>
      </c>
      <c r="C21" s="341">
        <f>SUM(C22:C22)</f>
        <v>80</v>
      </c>
    </row>
    <row r="22" s="117" customFormat="1" ht="24" customHeight="1" spans="1:3">
      <c r="A22" s="340" t="s">
        <v>557</v>
      </c>
      <c r="B22" s="340" t="s">
        <v>558</v>
      </c>
      <c r="C22" s="341">
        <v>80</v>
      </c>
    </row>
    <row r="23" s="117" customFormat="1" ht="24" customHeight="1" spans="1:3">
      <c r="A23" s="338">
        <v>505</v>
      </c>
      <c r="B23" s="338" t="s">
        <v>559</v>
      </c>
      <c r="C23" s="341">
        <f>SUM(C24:C25)</f>
        <v>31509</v>
      </c>
    </row>
    <row r="24" s="117" customFormat="1" ht="24" customHeight="1" spans="1:3">
      <c r="A24" s="340" t="s">
        <v>560</v>
      </c>
      <c r="B24" s="340" t="s">
        <v>561</v>
      </c>
      <c r="C24" s="341">
        <v>29419</v>
      </c>
    </row>
    <row r="25" s="117" customFormat="1" ht="24" customHeight="1" spans="1:3">
      <c r="A25" s="340" t="s">
        <v>562</v>
      </c>
      <c r="B25" s="340" t="s">
        <v>563</v>
      </c>
      <c r="C25" s="341">
        <v>2090</v>
      </c>
    </row>
    <row r="26" s="117" customFormat="1" ht="24" customHeight="1" spans="1:3">
      <c r="A26" s="338">
        <v>506</v>
      </c>
      <c r="B26" s="338" t="s">
        <v>564</v>
      </c>
      <c r="C26" s="341">
        <f>SUM(C27:C27)</f>
        <v>2</v>
      </c>
    </row>
    <row r="27" s="117" customFormat="1" ht="24" customHeight="1" spans="1:3">
      <c r="A27" s="340" t="s">
        <v>565</v>
      </c>
      <c r="B27" s="340" t="s">
        <v>566</v>
      </c>
      <c r="C27" s="341">
        <v>2</v>
      </c>
    </row>
    <row r="28" s="118" customFormat="1" ht="24" customHeight="1" spans="1:3">
      <c r="A28" s="338">
        <v>509</v>
      </c>
      <c r="B28" s="338" t="s">
        <v>567</v>
      </c>
      <c r="C28" s="341">
        <f>SUM(C29:C31)</f>
        <v>4602</v>
      </c>
    </row>
    <row r="29" ht="24" customHeight="1" spans="1:3">
      <c r="A29" s="340" t="s">
        <v>568</v>
      </c>
      <c r="B29" s="340" t="s">
        <v>569</v>
      </c>
      <c r="C29" s="341">
        <v>1113</v>
      </c>
    </row>
    <row r="30" ht="24" customHeight="1" spans="1:3">
      <c r="A30" s="340" t="s">
        <v>570</v>
      </c>
      <c r="B30" s="340" t="s">
        <v>571</v>
      </c>
      <c r="C30" s="342">
        <v>2810</v>
      </c>
    </row>
    <row r="31" ht="24" customHeight="1" spans="1:3">
      <c r="A31" s="340" t="s">
        <v>572</v>
      </c>
      <c r="B31" s="340" t="s">
        <v>573</v>
      </c>
      <c r="C31" s="342">
        <v>679</v>
      </c>
    </row>
  </sheetData>
  <mergeCells count="2">
    <mergeCell ref="A2:C2"/>
    <mergeCell ref="A5:B5"/>
  </mergeCells>
  <printOptions horizontalCentered="1"/>
  <pageMargins left="0.92" right="0.748031496062992" top="0.984251968503937" bottom="0.984251968503937" header="0.511811023622047" footer="0.511811023622047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F23"/>
  <sheetViews>
    <sheetView workbookViewId="0">
      <selection activeCell="G11" sqref="G11"/>
    </sheetView>
  </sheetViews>
  <sheetFormatPr defaultColWidth="7" defaultRowHeight="15" outlineLevelCol="5"/>
  <cols>
    <col min="1" max="6" width="20.625" style="66" customWidth="1"/>
    <col min="7" max="7" width="9.625" style="68" customWidth="1"/>
    <col min="8" max="8" width="8.125" style="68" customWidth="1"/>
    <col min="9" max="9" width="9.625" style="68" customWidth="1"/>
    <col min="10" max="10" width="17.5" style="68" customWidth="1"/>
    <col min="11" max="11" width="12.5" style="68" customWidth="1"/>
    <col min="12" max="14" width="7" style="68" customWidth="1"/>
    <col min="15" max="15" width="13.875" style="68" customWidth="1"/>
    <col min="16" max="16" width="7.875" style="68" customWidth="1"/>
    <col min="17" max="17" width="9.5" style="68" customWidth="1"/>
    <col min="18" max="18" width="6.875" style="68" customWidth="1"/>
    <col min="19" max="19" width="9" style="68" customWidth="1"/>
    <col min="20" max="20" width="5.875" style="68" customWidth="1"/>
    <col min="21" max="21" width="5.25" style="68" customWidth="1"/>
    <col min="22" max="22" width="6.5" style="68" customWidth="1"/>
    <col min="23" max="24" width="7" style="68" customWidth="1"/>
    <col min="25" max="25" width="10.625" style="68" customWidth="1"/>
    <col min="26" max="26" width="10.5" style="68" customWidth="1"/>
    <col min="27" max="27" width="7" style="68" customWidth="1"/>
    <col min="28" max="16384" width="7" style="68"/>
  </cols>
  <sheetData>
    <row r="1" ht="21.75" customHeight="1" spans="1:6">
      <c r="A1" s="21" t="s">
        <v>574</v>
      </c>
      <c r="B1" s="311"/>
      <c r="C1" s="311"/>
      <c r="D1" s="311"/>
      <c r="E1" s="311"/>
      <c r="F1" s="311"/>
    </row>
    <row r="2" ht="51.75" customHeight="1" spans="1:6">
      <c r="A2" s="163" t="s">
        <v>575</v>
      </c>
      <c r="B2" s="73"/>
      <c r="C2" s="73"/>
      <c r="D2" s="73"/>
      <c r="E2" s="73"/>
      <c r="F2" s="73"/>
    </row>
    <row r="3" s="225" customFormat="1" ht="30.75" customHeight="1" spans="1:6">
      <c r="A3" s="224"/>
      <c r="B3" s="224"/>
      <c r="C3" s="224"/>
      <c r="D3" s="224"/>
      <c r="E3" s="224"/>
      <c r="F3" s="150" t="s">
        <v>576</v>
      </c>
    </row>
    <row r="4" s="160" customFormat="1" ht="50.1" customHeight="1" spans="1:6">
      <c r="A4" s="289" t="s">
        <v>577</v>
      </c>
      <c r="B4" s="323" t="s">
        <v>578</v>
      </c>
      <c r="C4" s="324" t="s">
        <v>579</v>
      </c>
      <c r="D4" s="325"/>
      <c r="E4" s="325"/>
      <c r="F4" s="326"/>
    </row>
    <row r="5" s="160" customFormat="1" ht="50.1" customHeight="1" spans="1:6">
      <c r="A5" s="327"/>
      <c r="B5" s="328"/>
      <c r="C5" s="290" t="s">
        <v>580</v>
      </c>
      <c r="D5" s="290" t="s">
        <v>581</v>
      </c>
      <c r="E5" s="291" t="s">
        <v>582</v>
      </c>
      <c r="F5" s="291" t="s">
        <v>583</v>
      </c>
    </row>
    <row r="6" s="167" customFormat="1" ht="50.1" customHeight="1" spans="1:6">
      <c r="A6" s="293" t="s">
        <v>584</v>
      </c>
      <c r="B6" s="294">
        <v>7248</v>
      </c>
      <c r="C6" s="294">
        <f>D6+F6+E6</f>
        <v>72386</v>
      </c>
      <c r="D6" s="294">
        <v>56296</v>
      </c>
      <c r="E6" s="294">
        <v>15473</v>
      </c>
      <c r="F6" s="294">
        <v>617</v>
      </c>
    </row>
    <row r="7" ht="50.1" customHeight="1" spans="1:6">
      <c r="A7" s="229" t="s">
        <v>585</v>
      </c>
      <c r="B7" s="298">
        <f>B6</f>
        <v>7248</v>
      </c>
      <c r="C7" s="298">
        <f>D7+F7+E7</f>
        <v>72386</v>
      </c>
      <c r="D7" s="298">
        <f>D6</f>
        <v>56296</v>
      </c>
      <c r="E7" s="298">
        <f>E6</f>
        <v>15473</v>
      </c>
      <c r="F7" s="298">
        <f>F6</f>
        <v>617</v>
      </c>
    </row>
    <row r="8" ht="35.25" customHeight="1" spans="1:6">
      <c r="A8" s="329" t="s">
        <v>586</v>
      </c>
      <c r="B8" s="330"/>
      <c r="C8" s="330"/>
      <c r="D8" s="330"/>
      <c r="E8" s="330"/>
      <c r="F8" s="330"/>
    </row>
    <row r="9" ht="19.5" customHeight="1"/>
    <row r="10" ht="19.5" customHeight="1"/>
    <row r="11" ht="19.5" customHeight="1"/>
    <row r="12" ht="19.5" customHeight="1" spans="1:6">
      <c r="A12" s="68"/>
      <c r="B12" s="68"/>
      <c r="C12" s="68"/>
      <c r="D12" s="68"/>
      <c r="E12" s="68"/>
      <c r="F12" s="68"/>
    </row>
    <row r="13" ht="19.5" customHeight="1" spans="1:6">
      <c r="A13" s="68"/>
      <c r="B13" s="68"/>
      <c r="C13" s="68"/>
      <c r="D13" s="68"/>
      <c r="E13" s="68"/>
      <c r="F13" s="68"/>
    </row>
    <row r="14" ht="19.5" customHeight="1" spans="1:6">
      <c r="A14" s="68"/>
      <c r="B14" s="68"/>
      <c r="C14" s="68"/>
      <c r="D14" s="68"/>
      <c r="E14" s="68"/>
      <c r="F14" s="68"/>
    </row>
    <row r="15" ht="19.5" customHeight="1" spans="1:6">
      <c r="A15" s="68"/>
      <c r="B15" s="68"/>
      <c r="C15" s="68"/>
      <c r="D15" s="68"/>
      <c r="E15" s="68"/>
      <c r="F15" s="68"/>
    </row>
    <row r="16" ht="19.5" customHeight="1" spans="1:6">
      <c r="A16" s="68"/>
      <c r="B16" s="68"/>
      <c r="C16" s="68"/>
      <c r="D16" s="68"/>
      <c r="E16" s="68"/>
      <c r="F16" s="68"/>
    </row>
    <row r="17" ht="19.5" customHeight="1" spans="1:6">
      <c r="A17" s="68"/>
      <c r="B17" s="68"/>
      <c r="C17" s="68"/>
      <c r="D17" s="68"/>
      <c r="E17" s="68"/>
      <c r="F17" s="68"/>
    </row>
    <row r="18" ht="19.5" customHeight="1" spans="1:6">
      <c r="A18" s="68"/>
      <c r="B18" s="68"/>
      <c r="C18" s="68"/>
      <c r="D18" s="68"/>
      <c r="E18" s="68"/>
      <c r="F18" s="68"/>
    </row>
    <row r="19" ht="19.5" customHeight="1" spans="1:6">
      <c r="A19" s="68"/>
      <c r="B19" s="68"/>
      <c r="C19" s="68"/>
      <c r="D19" s="68"/>
      <c r="E19" s="68"/>
      <c r="F19" s="68"/>
    </row>
    <row r="20" ht="19.5" customHeight="1" spans="1:6">
      <c r="A20" s="68"/>
      <c r="B20" s="68"/>
      <c r="C20" s="68"/>
      <c r="D20" s="68"/>
      <c r="E20" s="68"/>
      <c r="F20" s="68"/>
    </row>
    <row r="21" ht="19.5" customHeight="1" spans="1:6">
      <c r="A21" s="68"/>
      <c r="B21" s="68"/>
      <c r="C21" s="68"/>
      <c r="D21" s="68"/>
      <c r="E21" s="68"/>
      <c r="F21" s="68"/>
    </row>
    <row r="22" ht="19.5" customHeight="1" spans="1:6">
      <c r="A22" s="68"/>
      <c r="B22" s="68"/>
      <c r="C22" s="68"/>
      <c r="D22" s="68"/>
      <c r="E22" s="68"/>
      <c r="F22" s="68"/>
    </row>
    <row r="23" ht="13.5" spans="1:6">
      <c r="A23" s="68"/>
      <c r="B23" s="68"/>
      <c r="C23" s="68"/>
      <c r="D23" s="68"/>
      <c r="E23" s="68"/>
      <c r="F23" s="68"/>
    </row>
  </sheetData>
  <mergeCells count="5">
    <mergeCell ref="A2:F2"/>
    <mergeCell ref="C4:F4"/>
    <mergeCell ref="A8:F8"/>
    <mergeCell ref="A4:A5"/>
    <mergeCell ref="B4:B5"/>
  </mergeCells>
  <printOptions horizontalCentered="1"/>
  <pageMargins left="0.748031496062992" right="0.748031496062992" top="0.984251968503937" bottom="0.984251968503937" header="0.511811023622047" footer="0.511811023622047"/>
  <pageSetup paperSize="9" scale="95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B44"/>
  <sheetViews>
    <sheetView workbookViewId="0">
      <selection activeCell="G12" sqref="G12"/>
    </sheetView>
  </sheetViews>
  <sheetFormatPr defaultColWidth="9" defaultRowHeight="15" outlineLevelCol="1"/>
  <cols>
    <col min="1" max="1" width="58" style="66" customWidth="1"/>
    <col min="2" max="2" width="20.875" style="66" customWidth="1"/>
    <col min="3" max="16384" width="9" style="68"/>
  </cols>
  <sheetData>
    <row r="1" ht="30" customHeight="1" spans="1:2">
      <c r="A1" s="21" t="s">
        <v>587</v>
      </c>
      <c r="B1" s="311"/>
    </row>
    <row r="2" ht="33" customHeight="1" spans="1:2">
      <c r="A2" s="163" t="s">
        <v>588</v>
      </c>
      <c r="B2" s="73"/>
    </row>
    <row r="3" s="225" customFormat="1" ht="24.95" customHeight="1" spans="1:2">
      <c r="A3" s="224"/>
      <c r="B3" s="312" t="s">
        <v>589</v>
      </c>
    </row>
    <row r="4" s="160" customFormat="1" ht="24.95" customHeight="1" spans="1:2">
      <c r="A4" s="164" t="s">
        <v>590</v>
      </c>
      <c r="B4" s="313" t="s">
        <v>4</v>
      </c>
    </row>
    <row r="5" s="160" customFormat="1" ht="24.95" customHeight="1" spans="1:2">
      <c r="A5" s="314" t="s">
        <v>591</v>
      </c>
      <c r="B5" s="315">
        <v>7248</v>
      </c>
    </row>
    <row r="6" s="160" customFormat="1" ht="24.95" customHeight="1" spans="1:2">
      <c r="A6" s="316" t="s">
        <v>592</v>
      </c>
      <c r="B6" s="317">
        <v>679</v>
      </c>
    </row>
    <row r="7" s="160" customFormat="1" ht="24.95" customHeight="1" spans="1:2">
      <c r="A7" s="316" t="s">
        <v>593</v>
      </c>
      <c r="B7" s="317">
        <v>822</v>
      </c>
    </row>
    <row r="8" s="160" customFormat="1" ht="24.95" customHeight="1" spans="1:2">
      <c r="A8" s="316" t="s">
        <v>594</v>
      </c>
      <c r="B8" s="317">
        <v>5747</v>
      </c>
    </row>
    <row r="9" s="160" customFormat="1" ht="24.95" customHeight="1" spans="1:2">
      <c r="A9" s="314" t="s">
        <v>595</v>
      </c>
      <c r="B9" s="315">
        <f>SUM(B10:B29)</f>
        <v>72386</v>
      </c>
    </row>
    <row r="10" s="160" customFormat="1" ht="24.95" customHeight="1" spans="1:2">
      <c r="A10" s="318" t="s">
        <v>596</v>
      </c>
      <c r="B10" s="317">
        <v>337</v>
      </c>
    </row>
    <row r="11" s="160" customFormat="1" ht="24.95" customHeight="1" spans="1:2">
      <c r="A11" s="319" t="s">
        <v>597</v>
      </c>
      <c r="B11" s="317">
        <v>23546</v>
      </c>
    </row>
    <row r="12" s="160" customFormat="1" ht="24.95" customHeight="1" spans="1:2">
      <c r="A12" s="320" t="s">
        <v>598</v>
      </c>
      <c r="B12" s="317">
        <v>13105</v>
      </c>
    </row>
    <row r="13" s="160" customFormat="1" ht="24.95" customHeight="1" spans="1:2">
      <c r="A13" s="320" t="s">
        <v>599</v>
      </c>
      <c r="B13" s="317">
        <v>658</v>
      </c>
    </row>
    <row r="14" s="160" customFormat="1" ht="24.95" customHeight="1" spans="1:2">
      <c r="A14" s="320" t="s">
        <v>600</v>
      </c>
      <c r="B14" s="317">
        <v>5434</v>
      </c>
    </row>
    <row r="15" s="160" customFormat="1" ht="24.95" customHeight="1" spans="1:2">
      <c r="A15" s="320" t="s">
        <v>601</v>
      </c>
      <c r="B15" s="317">
        <v>477</v>
      </c>
    </row>
    <row r="16" s="160" customFormat="1" ht="24.95" customHeight="1" spans="1:2">
      <c r="A16" s="320" t="s">
        <v>602</v>
      </c>
      <c r="B16" s="317">
        <v>1102</v>
      </c>
    </row>
    <row r="17" s="160" customFormat="1" ht="24.95" customHeight="1" spans="1:2">
      <c r="A17" s="320" t="s">
        <v>603</v>
      </c>
      <c r="B17" s="317">
        <v>41</v>
      </c>
    </row>
    <row r="18" s="160" customFormat="1" ht="24.95" customHeight="1" spans="1:2">
      <c r="A18" s="320" t="s">
        <v>604</v>
      </c>
      <c r="B18" s="317">
        <v>1281</v>
      </c>
    </row>
    <row r="19" s="160" customFormat="1" ht="24.95" customHeight="1" spans="1:2">
      <c r="A19" s="320" t="s">
        <v>605</v>
      </c>
      <c r="B19" s="317">
        <v>4846</v>
      </c>
    </row>
    <row r="20" s="160" customFormat="1" ht="24.95" customHeight="1" spans="1:2">
      <c r="A20" s="320" t="s">
        <v>606</v>
      </c>
      <c r="B20" s="317">
        <v>5</v>
      </c>
    </row>
    <row r="21" s="160" customFormat="1" ht="24.95" customHeight="1" spans="1:2">
      <c r="A21" s="320" t="s">
        <v>607</v>
      </c>
      <c r="B21" s="317">
        <v>100</v>
      </c>
    </row>
    <row r="22" s="160" customFormat="1" ht="24.95" customHeight="1" spans="1:2">
      <c r="A22" s="320" t="s">
        <v>608</v>
      </c>
      <c r="B22" s="317">
        <v>8691</v>
      </c>
    </row>
    <row r="23" s="160" customFormat="1" ht="24.95" customHeight="1" spans="1:2">
      <c r="A23" s="320" t="s">
        <v>609</v>
      </c>
      <c r="B23" s="317">
        <v>2390</v>
      </c>
    </row>
    <row r="24" s="160" customFormat="1" ht="24.95" customHeight="1" spans="1:2">
      <c r="A24" s="321" t="s">
        <v>610</v>
      </c>
      <c r="B24" s="317">
        <v>4823</v>
      </c>
    </row>
    <row r="25" s="160" customFormat="1" ht="24.95" customHeight="1" spans="1:2">
      <c r="A25" s="321" t="s">
        <v>611</v>
      </c>
      <c r="B25" s="317">
        <v>515</v>
      </c>
    </row>
    <row r="26" s="160" customFormat="1" ht="24.95" customHeight="1" spans="1:2">
      <c r="A26" s="321" t="s">
        <v>612</v>
      </c>
      <c r="B26" s="317">
        <v>5253</v>
      </c>
    </row>
    <row r="27" s="160" customFormat="1" ht="24.95" customHeight="1" spans="1:2">
      <c r="A27" s="322" t="s">
        <v>613</v>
      </c>
      <c r="B27" s="317">
        <v>45</v>
      </c>
    </row>
    <row r="28" s="160" customFormat="1" ht="24.95" customHeight="1" spans="1:2">
      <c r="A28" s="321" t="s">
        <v>614</v>
      </c>
      <c r="B28" s="317">
        <v>22</v>
      </c>
    </row>
    <row r="29" s="160" customFormat="1" ht="24.95" customHeight="1" spans="1:2">
      <c r="A29" s="320" t="s">
        <v>615</v>
      </c>
      <c r="B29" s="317">
        <v>-285</v>
      </c>
    </row>
    <row r="30" ht="24.95" customHeight="1" spans="1:2">
      <c r="A30" s="164" t="s">
        <v>58</v>
      </c>
      <c r="B30" s="164">
        <f>B5+B9</f>
        <v>79634</v>
      </c>
    </row>
    <row r="31" ht="24.95" customHeight="1"/>
    <row r="33" ht="13.5" spans="1:2">
      <c r="A33" s="68"/>
      <c r="B33" s="68"/>
    </row>
    <row r="34" ht="13.5" spans="1:2">
      <c r="A34" s="68"/>
      <c r="B34" s="68"/>
    </row>
    <row r="35" ht="13.5" spans="1:2">
      <c r="A35" s="68"/>
      <c r="B35" s="68"/>
    </row>
    <row r="36" ht="13.5" spans="1:2">
      <c r="A36" s="68"/>
      <c r="B36" s="68"/>
    </row>
    <row r="37" ht="13.5" spans="1:2">
      <c r="A37" s="68"/>
      <c r="B37" s="68"/>
    </row>
    <row r="38" ht="13.5" spans="1:2">
      <c r="A38" s="68"/>
      <c r="B38" s="68"/>
    </row>
    <row r="39" ht="13.5" spans="1:2">
      <c r="A39" s="68"/>
      <c r="B39" s="68"/>
    </row>
    <row r="40" ht="13.5" spans="1:2">
      <c r="A40" s="68"/>
      <c r="B40" s="68"/>
    </row>
    <row r="41" ht="13.5" spans="1:2">
      <c r="A41" s="68"/>
      <c r="B41" s="68"/>
    </row>
    <row r="42" ht="13.5" spans="1:2">
      <c r="A42" s="68"/>
      <c r="B42" s="68"/>
    </row>
    <row r="43" ht="13.5" spans="1:2">
      <c r="A43" s="68"/>
      <c r="B43" s="68"/>
    </row>
    <row r="44" ht="13.5" spans="1:2">
      <c r="A44" s="68"/>
      <c r="B44" s="68"/>
    </row>
  </sheetData>
  <mergeCells count="1">
    <mergeCell ref="A2:B2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AA22"/>
  <sheetViews>
    <sheetView workbookViewId="0">
      <selection activeCell="AD11" sqref="AD11"/>
    </sheetView>
  </sheetViews>
  <sheetFormatPr defaultColWidth="7" defaultRowHeight="15"/>
  <cols>
    <col min="1" max="5" width="20.875" style="66" customWidth="1"/>
    <col min="6" max="6" width="10.375" style="63" hidden="1" customWidth="1"/>
    <col min="7" max="7" width="9.625" style="68" hidden="1" customWidth="1"/>
    <col min="8" max="8" width="8.125" style="68" hidden="1" customWidth="1"/>
    <col min="9" max="9" width="9.625" style="69" hidden="1" customWidth="1"/>
    <col min="10" max="10" width="17.5" style="69" hidden="1" customWidth="1"/>
    <col min="11" max="11" width="12.5" style="70" hidden="1" customWidth="1"/>
    <col min="12" max="12" width="7" style="71" hidden="1" customWidth="1"/>
    <col min="13" max="14" width="7" style="68" hidden="1" customWidth="1"/>
    <col min="15" max="15" width="13.875" style="68" hidden="1" customWidth="1"/>
    <col min="16" max="16" width="7.875" style="68" hidden="1" customWidth="1"/>
    <col min="17" max="17" width="9.5" style="68" hidden="1" customWidth="1"/>
    <col min="18" max="18" width="6.875" style="68" hidden="1" customWidth="1"/>
    <col min="19" max="19" width="9" style="68" hidden="1" customWidth="1"/>
    <col min="20" max="20" width="5.875" style="68" hidden="1" customWidth="1"/>
    <col min="21" max="21" width="5.25" style="68" hidden="1" customWidth="1"/>
    <col min="22" max="22" width="6.5" style="68" hidden="1" customWidth="1"/>
    <col min="23" max="24" width="7" style="68" hidden="1" customWidth="1"/>
    <col min="25" max="25" width="10.625" style="68" hidden="1" customWidth="1"/>
    <col min="26" max="26" width="10.5" style="68" hidden="1" customWidth="1"/>
    <col min="27" max="27" width="7" style="68" hidden="1" customWidth="1"/>
    <col min="28" max="16384" width="7" style="68"/>
  </cols>
  <sheetData>
    <row r="1" ht="21.75" customHeight="1" spans="1:5">
      <c r="A1" s="2" t="s">
        <v>616</v>
      </c>
      <c r="B1" s="226"/>
      <c r="C1" s="226"/>
      <c r="D1" s="226"/>
      <c r="E1" s="226"/>
    </row>
    <row r="2" ht="51.75" customHeight="1" spans="1:11">
      <c r="A2" s="163" t="s">
        <v>617</v>
      </c>
      <c r="B2" s="73"/>
      <c r="C2" s="73"/>
      <c r="D2" s="73"/>
      <c r="E2" s="73"/>
      <c r="I2" s="68"/>
      <c r="J2" s="68"/>
      <c r="K2" s="68"/>
    </row>
    <row r="3" s="225" customFormat="1" ht="30.75" customHeight="1" spans="1:15">
      <c r="A3" s="224"/>
      <c r="B3" s="224"/>
      <c r="C3" s="224"/>
      <c r="D3" s="224"/>
      <c r="E3" s="150" t="s">
        <v>576</v>
      </c>
      <c r="F3" s="232"/>
      <c r="G3" s="225">
        <v>12.11</v>
      </c>
      <c r="I3" s="225">
        <v>12.22</v>
      </c>
      <c r="L3" s="266"/>
      <c r="O3" s="225">
        <v>1.2</v>
      </c>
    </row>
    <row r="4" s="160" customFormat="1" ht="80.1" customHeight="1" spans="1:17">
      <c r="A4" s="289" t="s">
        <v>577</v>
      </c>
      <c r="B4" s="290" t="s">
        <v>580</v>
      </c>
      <c r="C4" s="290" t="s">
        <v>581</v>
      </c>
      <c r="D4" s="291" t="s">
        <v>582</v>
      </c>
      <c r="E4" s="291" t="s">
        <v>583</v>
      </c>
      <c r="F4" s="292"/>
      <c r="I4" s="301" t="s">
        <v>618</v>
      </c>
      <c r="J4" s="301" t="s">
        <v>619</v>
      </c>
      <c r="K4" s="301" t="s">
        <v>620</v>
      </c>
      <c r="L4" s="302"/>
      <c r="O4" s="301" t="s">
        <v>618</v>
      </c>
      <c r="P4" s="303" t="s">
        <v>619</v>
      </c>
      <c r="Q4" s="301" t="s">
        <v>620</v>
      </c>
    </row>
    <row r="5" s="167" customFormat="1" ht="80.1" customHeight="1" spans="1:27">
      <c r="A5" s="293" t="s">
        <v>584</v>
      </c>
      <c r="B5" s="294">
        <f>C5+E5+D5</f>
        <v>7056</v>
      </c>
      <c r="C5" s="294">
        <v>1297</v>
      </c>
      <c r="D5" s="294">
        <v>961</v>
      </c>
      <c r="E5" s="294">
        <v>4798</v>
      </c>
      <c r="F5" s="295">
        <v>105429</v>
      </c>
      <c r="G5" s="296">
        <v>595734.14</v>
      </c>
      <c r="H5" s="167">
        <f>104401+13602</f>
        <v>118003</v>
      </c>
      <c r="I5" s="304" t="s">
        <v>621</v>
      </c>
      <c r="J5" s="304" t="s">
        <v>622</v>
      </c>
      <c r="K5" s="305">
        <v>596221.15</v>
      </c>
      <c r="L5" s="306" t="e">
        <f>I5-A5</f>
        <v>#VALUE!</v>
      </c>
      <c r="M5" s="307" t="e">
        <f>K5-#REF!</f>
        <v>#REF!</v>
      </c>
      <c r="N5" s="307">
        <v>75943</v>
      </c>
      <c r="O5" s="304" t="s">
        <v>621</v>
      </c>
      <c r="P5" s="304" t="s">
        <v>622</v>
      </c>
      <c r="Q5" s="305">
        <v>643048.95</v>
      </c>
      <c r="R5" s="306" t="e">
        <f>O5-A5</f>
        <v>#VALUE!</v>
      </c>
      <c r="S5" s="307" t="e">
        <f>Q5-#REF!</f>
        <v>#REF!</v>
      </c>
      <c r="U5" s="167">
        <v>717759</v>
      </c>
      <c r="W5" s="308" t="s">
        <v>621</v>
      </c>
      <c r="X5" s="308" t="s">
        <v>622</v>
      </c>
      <c r="Y5" s="309">
        <v>659380.53</v>
      </c>
      <c r="Z5" s="167" t="e">
        <f>#REF!-Y5</f>
        <v>#REF!</v>
      </c>
      <c r="AA5" s="167" t="e">
        <f>W5-A5</f>
        <v>#VALUE!</v>
      </c>
    </row>
    <row r="6" ht="80.1" customHeight="1" spans="1:26">
      <c r="A6" s="297" t="s">
        <v>58</v>
      </c>
      <c r="B6" s="229" t="s">
        <v>623</v>
      </c>
      <c r="C6" s="298">
        <v>1297</v>
      </c>
      <c r="D6" s="298">
        <v>961</v>
      </c>
      <c r="E6" s="298">
        <v>4798</v>
      </c>
      <c r="I6" s="172" t="str">
        <f>""</f>
        <v/>
      </c>
      <c r="J6" s="172" t="str">
        <f>""</f>
        <v/>
      </c>
      <c r="K6" s="172" t="str">
        <f>""</f>
        <v/>
      </c>
      <c r="O6" s="172" t="str">
        <f>""</f>
        <v/>
      </c>
      <c r="P6" s="186" t="str">
        <f>""</f>
        <v/>
      </c>
      <c r="Q6" s="172" t="str">
        <f>""</f>
        <v/>
      </c>
      <c r="Y6" s="310" t="e">
        <f>Y7+#REF!+#REF!+#REF!+#REF!+#REF!+#REF!+#REF!+#REF!+#REF!+#REF!+#REF!+#REF!+#REF!+#REF!+#REF!+#REF!+#REF!+#REF!+#REF!+#REF!</f>
        <v>#REF!</v>
      </c>
      <c r="Z6" s="310" t="e">
        <f>Z7+#REF!+#REF!+#REF!+#REF!+#REF!+#REF!+#REF!+#REF!+#REF!+#REF!+#REF!+#REF!+#REF!+#REF!+#REF!+#REF!+#REF!+#REF!+#REF!+#REF!</f>
        <v>#REF!</v>
      </c>
    </row>
    <row r="7" ht="19.5" customHeight="1" spans="1:27">
      <c r="A7" s="299" t="s">
        <v>586</v>
      </c>
      <c r="B7" s="300"/>
      <c r="C7" s="300"/>
      <c r="D7" s="300"/>
      <c r="E7" s="300"/>
      <c r="S7" s="114"/>
      <c r="W7" s="115" t="s">
        <v>64</v>
      </c>
      <c r="X7" s="115" t="s">
        <v>624</v>
      </c>
      <c r="Y7" s="116">
        <v>19998</v>
      </c>
      <c r="Z7" s="68" t="e">
        <f>#REF!-Y7</f>
        <v>#REF!</v>
      </c>
      <c r="AA7" s="68" t="e">
        <f>W7-A7</f>
        <v>#VALUE!</v>
      </c>
    </row>
    <row r="8" ht="19.5" customHeight="1" spans="19:27">
      <c r="S8" s="114"/>
      <c r="W8" s="115" t="s">
        <v>67</v>
      </c>
      <c r="X8" s="115" t="s">
        <v>625</v>
      </c>
      <c r="Y8" s="116">
        <v>19998</v>
      </c>
      <c r="Z8" s="68" t="e">
        <f>#REF!-Y8</f>
        <v>#REF!</v>
      </c>
      <c r="AA8" s="68">
        <f>W8-A8</f>
        <v>23203</v>
      </c>
    </row>
    <row r="9" ht="19.5" customHeight="1" spans="19:27">
      <c r="S9" s="114"/>
      <c r="W9" s="115" t="s">
        <v>71</v>
      </c>
      <c r="X9" s="115" t="s">
        <v>626</v>
      </c>
      <c r="Y9" s="116">
        <v>19998</v>
      </c>
      <c r="Z9" s="68" t="e">
        <f>#REF!-Y9</f>
        <v>#REF!</v>
      </c>
      <c r="AA9" s="68">
        <f>W9-A9</f>
        <v>2320301</v>
      </c>
    </row>
    <row r="10" ht="19.5" customHeight="1" spans="19:19">
      <c r="S10" s="114"/>
    </row>
    <row r="11" ht="19.5" customHeight="1" spans="1:19">
      <c r="A11" s="68"/>
      <c r="B11" s="68"/>
      <c r="C11" s="68"/>
      <c r="D11" s="68"/>
      <c r="E11" s="68"/>
      <c r="F11" s="68"/>
      <c r="I11" s="68"/>
      <c r="J11" s="68"/>
      <c r="K11" s="68"/>
      <c r="L11" s="68"/>
      <c r="S11" s="114"/>
    </row>
    <row r="12" ht="19.5" customHeight="1" spans="1:19">
      <c r="A12" s="68"/>
      <c r="B12" s="68"/>
      <c r="C12" s="68"/>
      <c r="D12" s="68"/>
      <c r="E12" s="68"/>
      <c r="F12" s="68"/>
      <c r="I12" s="68"/>
      <c r="J12" s="68"/>
      <c r="K12" s="68"/>
      <c r="L12" s="68"/>
      <c r="S12" s="114"/>
    </row>
    <row r="13" ht="19.5" customHeight="1" spans="1:19">
      <c r="A13" s="68"/>
      <c r="B13" s="68"/>
      <c r="C13" s="68"/>
      <c r="D13" s="68"/>
      <c r="E13" s="68"/>
      <c r="F13" s="68"/>
      <c r="I13" s="68"/>
      <c r="J13" s="68"/>
      <c r="K13" s="68"/>
      <c r="L13" s="68"/>
      <c r="S13" s="114"/>
    </row>
    <row r="14" ht="19.5" customHeight="1" spans="1:19">
      <c r="A14" s="68"/>
      <c r="B14" s="68"/>
      <c r="C14" s="68"/>
      <c r="D14" s="68"/>
      <c r="E14" s="68"/>
      <c r="F14" s="68"/>
      <c r="I14" s="68"/>
      <c r="J14" s="68"/>
      <c r="K14" s="68"/>
      <c r="L14" s="68"/>
      <c r="S14" s="114"/>
    </row>
    <row r="15" ht="19.5" customHeight="1" spans="1:19">
      <c r="A15" s="68"/>
      <c r="B15" s="68"/>
      <c r="C15" s="68"/>
      <c r="D15" s="68"/>
      <c r="E15" s="68"/>
      <c r="F15" s="68"/>
      <c r="I15" s="68"/>
      <c r="J15" s="68"/>
      <c r="K15" s="68"/>
      <c r="L15" s="68"/>
      <c r="S15" s="114"/>
    </row>
    <row r="16" ht="19.5" customHeight="1" spans="1:19">
      <c r="A16" s="68"/>
      <c r="B16" s="68"/>
      <c r="C16" s="68"/>
      <c r="D16" s="68"/>
      <c r="E16" s="68"/>
      <c r="F16" s="68"/>
      <c r="I16" s="68"/>
      <c r="J16" s="68"/>
      <c r="K16" s="68"/>
      <c r="L16" s="68"/>
      <c r="S16" s="114"/>
    </row>
    <row r="17" ht="19.5" customHeight="1" spans="1:19">
      <c r="A17" s="68"/>
      <c r="B17" s="68"/>
      <c r="C17" s="68"/>
      <c r="D17" s="68"/>
      <c r="E17" s="68"/>
      <c r="F17" s="68"/>
      <c r="I17" s="68"/>
      <c r="J17" s="68"/>
      <c r="K17" s="68"/>
      <c r="L17" s="68"/>
      <c r="S17" s="114"/>
    </row>
    <row r="18" ht="19.5" customHeight="1" spans="1:19">
      <c r="A18" s="68"/>
      <c r="B18" s="68"/>
      <c r="C18" s="68"/>
      <c r="D18" s="68"/>
      <c r="E18" s="68"/>
      <c r="F18" s="68"/>
      <c r="I18" s="68"/>
      <c r="J18" s="68"/>
      <c r="K18" s="68"/>
      <c r="L18" s="68"/>
      <c r="S18" s="114"/>
    </row>
    <row r="19" ht="19.5" customHeight="1" spans="1:19">
      <c r="A19" s="68"/>
      <c r="B19" s="68"/>
      <c r="C19" s="68"/>
      <c r="D19" s="68"/>
      <c r="E19" s="68"/>
      <c r="F19" s="68"/>
      <c r="I19" s="68"/>
      <c r="J19" s="68"/>
      <c r="K19" s="68"/>
      <c r="L19" s="68"/>
      <c r="S19" s="114"/>
    </row>
    <row r="20" ht="19.5" customHeight="1" spans="1:19">
      <c r="A20" s="68"/>
      <c r="B20" s="68"/>
      <c r="C20" s="68"/>
      <c r="D20" s="68"/>
      <c r="E20" s="68"/>
      <c r="F20" s="68"/>
      <c r="I20" s="68"/>
      <c r="J20" s="68"/>
      <c r="K20" s="68"/>
      <c r="L20" s="68"/>
      <c r="S20" s="114"/>
    </row>
    <row r="21" ht="19.5" customHeight="1" spans="1:19">
      <c r="A21" s="68"/>
      <c r="B21" s="68"/>
      <c r="C21" s="68"/>
      <c r="D21" s="68"/>
      <c r="E21" s="68"/>
      <c r="F21" s="68"/>
      <c r="I21" s="68"/>
      <c r="J21" s="68"/>
      <c r="K21" s="68"/>
      <c r="L21" s="68"/>
      <c r="S21" s="114"/>
    </row>
    <row r="22" ht="19.5" customHeight="1" spans="1:19">
      <c r="A22" s="68"/>
      <c r="B22" s="68"/>
      <c r="C22" s="68"/>
      <c r="D22" s="68"/>
      <c r="E22" s="68"/>
      <c r="F22" s="68"/>
      <c r="I22" s="68"/>
      <c r="J22" s="68"/>
      <c r="K22" s="68"/>
      <c r="L22" s="68"/>
      <c r="S22" s="114"/>
    </row>
  </sheetData>
  <mergeCells count="2">
    <mergeCell ref="A2:E2"/>
    <mergeCell ref="A7:E7"/>
  </mergeCells>
  <printOptions horizontalCentered="1"/>
  <pageMargins left="0.748031496062992" right="0.748031496062992" top="0.984251968503937" bottom="0.984251968503937" header="0.511811023622047" footer="0.511811023622047"/>
  <pageSetup paperSize="9" scale="95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E22"/>
  <sheetViews>
    <sheetView workbookViewId="0">
      <selection activeCell="G10" sqref="G10"/>
    </sheetView>
  </sheetViews>
  <sheetFormatPr defaultColWidth="7.875" defaultRowHeight="15.75" outlineLevelCol="4"/>
  <cols>
    <col min="1" max="1" width="75.5" style="144" customWidth="1"/>
    <col min="2" max="2" width="15.375" style="283" customWidth="1"/>
    <col min="3" max="3" width="8" style="144" customWidth="1"/>
    <col min="4" max="4" width="7.875" style="144" customWidth="1"/>
    <col min="5" max="5" width="8.5" style="144" hidden="1" customWidth="1"/>
    <col min="6" max="6" width="7.875" style="144" hidden="1" customWidth="1"/>
    <col min="7" max="254" width="7.875" style="144"/>
    <col min="255" max="255" width="35.75" style="144" customWidth="1"/>
    <col min="256" max="256" width="7.875" style="144" hidden="1" customWidth="1"/>
    <col min="257" max="258" width="12" style="144" customWidth="1"/>
    <col min="259" max="259" width="8" style="144" customWidth="1"/>
    <col min="260" max="260" width="7.875" style="144" customWidth="1"/>
    <col min="261" max="262" width="7.875" style="144" hidden="1" customWidth="1"/>
    <col min="263" max="510" width="7.875" style="144"/>
    <col min="511" max="511" width="35.75" style="144" customWidth="1"/>
    <col min="512" max="512" width="7.875" style="144" hidden="1" customWidth="1"/>
    <col min="513" max="514" width="12" style="144" customWidth="1"/>
    <col min="515" max="515" width="8" style="144" customWidth="1"/>
    <col min="516" max="516" width="7.875" style="144" customWidth="1"/>
    <col min="517" max="518" width="7.875" style="144" hidden="1" customWidth="1"/>
    <col min="519" max="766" width="7.875" style="144"/>
    <col min="767" max="767" width="35.75" style="144" customWidth="1"/>
    <col min="768" max="768" width="7.875" style="144" hidden="1" customWidth="1"/>
    <col min="769" max="770" width="12" style="144" customWidth="1"/>
    <col min="771" max="771" width="8" style="144" customWidth="1"/>
    <col min="772" max="772" width="7.875" style="144" customWidth="1"/>
    <col min="773" max="774" width="7.875" style="144" hidden="1" customWidth="1"/>
    <col min="775" max="1022" width="7.875" style="144"/>
    <col min="1023" max="1023" width="35.75" style="144" customWidth="1"/>
    <col min="1024" max="1024" width="7.875" style="144" hidden="1" customWidth="1"/>
    <col min="1025" max="1026" width="12" style="144" customWidth="1"/>
    <col min="1027" max="1027" width="8" style="144" customWidth="1"/>
    <col min="1028" max="1028" width="7.875" style="144" customWidth="1"/>
    <col min="1029" max="1030" width="7.875" style="144" hidden="1" customWidth="1"/>
    <col min="1031" max="1278" width="7.875" style="144"/>
    <col min="1279" max="1279" width="35.75" style="144" customWidth="1"/>
    <col min="1280" max="1280" width="7.875" style="144" hidden="1" customWidth="1"/>
    <col min="1281" max="1282" width="12" style="144" customWidth="1"/>
    <col min="1283" max="1283" width="8" style="144" customWidth="1"/>
    <col min="1284" max="1284" width="7.875" style="144" customWidth="1"/>
    <col min="1285" max="1286" width="7.875" style="144" hidden="1" customWidth="1"/>
    <col min="1287" max="1534" width="7.875" style="144"/>
    <col min="1535" max="1535" width="35.75" style="144" customWidth="1"/>
    <col min="1536" max="1536" width="7.875" style="144" hidden="1" customWidth="1"/>
    <col min="1537" max="1538" width="12" style="144" customWidth="1"/>
    <col min="1539" max="1539" width="8" style="144" customWidth="1"/>
    <col min="1540" max="1540" width="7.875" style="144" customWidth="1"/>
    <col min="1541" max="1542" width="7.875" style="144" hidden="1" customWidth="1"/>
    <col min="1543" max="1790" width="7.875" style="144"/>
    <col min="1791" max="1791" width="35.75" style="144" customWidth="1"/>
    <col min="1792" max="1792" width="7.875" style="144" hidden="1" customWidth="1"/>
    <col min="1793" max="1794" width="12" style="144" customWidth="1"/>
    <col min="1795" max="1795" width="8" style="144" customWidth="1"/>
    <col min="1796" max="1796" width="7.875" style="144" customWidth="1"/>
    <col min="1797" max="1798" width="7.875" style="144" hidden="1" customWidth="1"/>
    <col min="1799" max="2046" width="7.875" style="144"/>
    <col min="2047" max="2047" width="35.75" style="144" customWidth="1"/>
    <col min="2048" max="2048" width="7.875" style="144" hidden="1" customWidth="1"/>
    <col min="2049" max="2050" width="12" style="144" customWidth="1"/>
    <col min="2051" max="2051" width="8" style="144" customWidth="1"/>
    <col min="2052" max="2052" width="7.875" style="144" customWidth="1"/>
    <col min="2053" max="2054" width="7.875" style="144" hidden="1" customWidth="1"/>
    <col min="2055" max="2302" width="7.875" style="144"/>
    <col min="2303" max="2303" width="35.75" style="144" customWidth="1"/>
    <col min="2304" max="2304" width="7.875" style="144" hidden="1" customWidth="1"/>
    <col min="2305" max="2306" width="12" style="144" customWidth="1"/>
    <col min="2307" max="2307" width="8" style="144" customWidth="1"/>
    <col min="2308" max="2308" width="7.875" style="144" customWidth="1"/>
    <col min="2309" max="2310" width="7.875" style="144" hidden="1" customWidth="1"/>
    <col min="2311" max="2558" width="7.875" style="144"/>
    <col min="2559" max="2559" width="35.75" style="144" customWidth="1"/>
    <col min="2560" max="2560" width="7.875" style="144" hidden="1" customWidth="1"/>
    <col min="2561" max="2562" width="12" style="144" customWidth="1"/>
    <col min="2563" max="2563" width="8" style="144" customWidth="1"/>
    <col min="2564" max="2564" width="7.875" style="144" customWidth="1"/>
    <col min="2565" max="2566" width="7.875" style="144" hidden="1" customWidth="1"/>
    <col min="2567" max="2814" width="7.875" style="144"/>
    <col min="2815" max="2815" width="35.75" style="144" customWidth="1"/>
    <col min="2816" max="2816" width="7.875" style="144" hidden="1" customWidth="1"/>
    <col min="2817" max="2818" width="12" style="144" customWidth="1"/>
    <col min="2819" max="2819" width="8" style="144" customWidth="1"/>
    <col min="2820" max="2820" width="7.875" style="144" customWidth="1"/>
    <col min="2821" max="2822" width="7.875" style="144" hidden="1" customWidth="1"/>
    <col min="2823" max="3070" width="7.875" style="144"/>
    <col min="3071" max="3071" width="35.75" style="144" customWidth="1"/>
    <col min="3072" max="3072" width="7.875" style="144" hidden="1" customWidth="1"/>
    <col min="3073" max="3074" width="12" style="144" customWidth="1"/>
    <col min="3075" max="3075" width="8" style="144" customWidth="1"/>
    <col min="3076" max="3076" width="7.875" style="144" customWidth="1"/>
    <col min="3077" max="3078" width="7.875" style="144" hidden="1" customWidth="1"/>
    <col min="3079" max="3326" width="7.875" style="144"/>
    <col min="3327" max="3327" width="35.75" style="144" customWidth="1"/>
    <col min="3328" max="3328" width="7.875" style="144" hidden="1" customWidth="1"/>
    <col min="3329" max="3330" width="12" style="144" customWidth="1"/>
    <col min="3331" max="3331" width="8" style="144" customWidth="1"/>
    <col min="3332" max="3332" width="7.875" style="144" customWidth="1"/>
    <col min="3333" max="3334" width="7.875" style="144" hidden="1" customWidth="1"/>
    <col min="3335" max="3582" width="7.875" style="144"/>
    <col min="3583" max="3583" width="35.75" style="144" customWidth="1"/>
    <col min="3584" max="3584" width="7.875" style="144" hidden="1" customWidth="1"/>
    <col min="3585" max="3586" width="12" style="144" customWidth="1"/>
    <col min="3587" max="3587" width="8" style="144" customWidth="1"/>
    <col min="3588" max="3588" width="7.875" style="144" customWidth="1"/>
    <col min="3589" max="3590" width="7.875" style="144" hidden="1" customWidth="1"/>
    <col min="3591" max="3838" width="7.875" style="144"/>
    <col min="3839" max="3839" width="35.75" style="144" customWidth="1"/>
    <col min="3840" max="3840" width="7.875" style="144" hidden="1" customWidth="1"/>
    <col min="3841" max="3842" width="12" style="144" customWidth="1"/>
    <col min="3843" max="3843" width="8" style="144" customWidth="1"/>
    <col min="3844" max="3844" width="7.875" style="144" customWidth="1"/>
    <col min="3845" max="3846" width="7.875" style="144" hidden="1" customWidth="1"/>
    <col min="3847" max="4094" width="7.875" style="144"/>
    <col min="4095" max="4095" width="35.75" style="144" customWidth="1"/>
    <col min="4096" max="4096" width="7.875" style="144" hidden="1" customWidth="1"/>
    <col min="4097" max="4098" width="12" style="144" customWidth="1"/>
    <col min="4099" max="4099" width="8" style="144" customWidth="1"/>
    <col min="4100" max="4100" width="7.875" style="144" customWidth="1"/>
    <col min="4101" max="4102" width="7.875" style="144" hidden="1" customWidth="1"/>
    <col min="4103" max="4350" width="7.875" style="144"/>
    <col min="4351" max="4351" width="35.75" style="144" customWidth="1"/>
    <col min="4352" max="4352" width="7.875" style="144" hidden="1" customWidth="1"/>
    <col min="4353" max="4354" width="12" style="144" customWidth="1"/>
    <col min="4355" max="4355" width="8" style="144" customWidth="1"/>
    <col min="4356" max="4356" width="7.875" style="144" customWidth="1"/>
    <col min="4357" max="4358" width="7.875" style="144" hidden="1" customWidth="1"/>
    <col min="4359" max="4606" width="7.875" style="144"/>
    <col min="4607" max="4607" width="35.75" style="144" customWidth="1"/>
    <col min="4608" max="4608" width="7.875" style="144" hidden="1" customWidth="1"/>
    <col min="4609" max="4610" width="12" style="144" customWidth="1"/>
    <col min="4611" max="4611" width="8" style="144" customWidth="1"/>
    <col min="4612" max="4612" width="7.875" style="144" customWidth="1"/>
    <col min="4613" max="4614" width="7.875" style="144" hidden="1" customWidth="1"/>
    <col min="4615" max="4862" width="7.875" style="144"/>
    <col min="4863" max="4863" width="35.75" style="144" customWidth="1"/>
    <col min="4864" max="4864" width="7.875" style="144" hidden="1" customWidth="1"/>
    <col min="4865" max="4866" width="12" style="144" customWidth="1"/>
    <col min="4867" max="4867" width="8" style="144" customWidth="1"/>
    <col min="4868" max="4868" width="7.875" style="144" customWidth="1"/>
    <col min="4869" max="4870" width="7.875" style="144" hidden="1" customWidth="1"/>
    <col min="4871" max="5118" width="7.875" style="144"/>
    <col min="5119" max="5119" width="35.75" style="144" customWidth="1"/>
    <col min="5120" max="5120" width="7.875" style="144" hidden="1" customWidth="1"/>
    <col min="5121" max="5122" width="12" style="144" customWidth="1"/>
    <col min="5123" max="5123" width="8" style="144" customWidth="1"/>
    <col min="5124" max="5124" width="7.875" style="144" customWidth="1"/>
    <col min="5125" max="5126" width="7.875" style="144" hidden="1" customWidth="1"/>
    <col min="5127" max="5374" width="7.875" style="144"/>
    <col min="5375" max="5375" width="35.75" style="144" customWidth="1"/>
    <col min="5376" max="5376" width="7.875" style="144" hidden="1" customWidth="1"/>
    <col min="5377" max="5378" width="12" style="144" customWidth="1"/>
    <col min="5379" max="5379" width="8" style="144" customWidth="1"/>
    <col min="5380" max="5380" width="7.875" style="144" customWidth="1"/>
    <col min="5381" max="5382" width="7.875" style="144" hidden="1" customWidth="1"/>
    <col min="5383" max="5630" width="7.875" style="144"/>
    <col min="5631" max="5631" width="35.75" style="144" customWidth="1"/>
    <col min="5632" max="5632" width="7.875" style="144" hidden="1" customWidth="1"/>
    <col min="5633" max="5634" width="12" style="144" customWidth="1"/>
    <col min="5635" max="5635" width="8" style="144" customWidth="1"/>
    <col min="5636" max="5636" width="7.875" style="144" customWidth="1"/>
    <col min="5637" max="5638" width="7.875" style="144" hidden="1" customWidth="1"/>
    <col min="5639" max="5886" width="7.875" style="144"/>
    <col min="5887" max="5887" width="35.75" style="144" customWidth="1"/>
    <col min="5888" max="5888" width="7.875" style="144" hidden="1" customWidth="1"/>
    <col min="5889" max="5890" width="12" style="144" customWidth="1"/>
    <col min="5891" max="5891" width="8" style="144" customWidth="1"/>
    <col min="5892" max="5892" width="7.875" style="144" customWidth="1"/>
    <col min="5893" max="5894" width="7.875" style="144" hidden="1" customWidth="1"/>
    <col min="5895" max="6142" width="7.875" style="144"/>
    <col min="6143" max="6143" width="35.75" style="144" customWidth="1"/>
    <col min="6144" max="6144" width="7.875" style="144" hidden="1" customWidth="1"/>
    <col min="6145" max="6146" width="12" style="144" customWidth="1"/>
    <col min="6147" max="6147" width="8" style="144" customWidth="1"/>
    <col min="6148" max="6148" width="7.875" style="144" customWidth="1"/>
    <col min="6149" max="6150" width="7.875" style="144" hidden="1" customWidth="1"/>
    <col min="6151" max="6398" width="7.875" style="144"/>
    <col min="6399" max="6399" width="35.75" style="144" customWidth="1"/>
    <col min="6400" max="6400" width="7.875" style="144" hidden="1" customWidth="1"/>
    <col min="6401" max="6402" width="12" style="144" customWidth="1"/>
    <col min="6403" max="6403" width="8" style="144" customWidth="1"/>
    <col min="6404" max="6404" width="7.875" style="144" customWidth="1"/>
    <col min="6405" max="6406" width="7.875" style="144" hidden="1" customWidth="1"/>
    <col min="6407" max="6654" width="7.875" style="144"/>
    <col min="6655" max="6655" width="35.75" style="144" customWidth="1"/>
    <col min="6656" max="6656" width="7.875" style="144" hidden="1" customWidth="1"/>
    <col min="6657" max="6658" width="12" style="144" customWidth="1"/>
    <col min="6659" max="6659" width="8" style="144" customWidth="1"/>
    <col min="6660" max="6660" width="7.875" style="144" customWidth="1"/>
    <col min="6661" max="6662" width="7.875" style="144" hidden="1" customWidth="1"/>
    <col min="6663" max="6910" width="7.875" style="144"/>
    <col min="6911" max="6911" width="35.75" style="144" customWidth="1"/>
    <col min="6912" max="6912" width="7.875" style="144" hidden="1" customWidth="1"/>
    <col min="6913" max="6914" width="12" style="144" customWidth="1"/>
    <col min="6915" max="6915" width="8" style="144" customWidth="1"/>
    <col min="6916" max="6916" width="7.875" style="144" customWidth="1"/>
    <col min="6917" max="6918" width="7.875" style="144" hidden="1" customWidth="1"/>
    <col min="6919" max="7166" width="7.875" style="144"/>
    <col min="7167" max="7167" width="35.75" style="144" customWidth="1"/>
    <col min="7168" max="7168" width="7.875" style="144" hidden="1" customWidth="1"/>
    <col min="7169" max="7170" width="12" style="144" customWidth="1"/>
    <col min="7171" max="7171" width="8" style="144" customWidth="1"/>
    <col min="7172" max="7172" width="7.875" style="144" customWidth="1"/>
    <col min="7173" max="7174" width="7.875" style="144" hidden="1" customWidth="1"/>
    <col min="7175" max="7422" width="7.875" style="144"/>
    <col min="7423" max="7423" width="35.75" style="144" customWidth="1"/>
    <col min="7424" max="7424" width="7.875" style="144" hidden="1" customWidth="1"/>
    <col min="7425" max="7426" width="12" style="144" customWidth="1"/>
    <col min="7427" max="7427" width="8" style="144" customWidth="1"/>
    <col min="7428" max="7428" width="7.875" style="144" customWidth="1"/>
    <col min="7429" max="7430" width="7.875" style="144" hidden="1" customWidth="1"/>
    <col min="7431" max="7678" width="7.875" style="144"/>
    <col min="7679" max="7679" width="35.75" style="144" customWidth="1"/>
    <col min="7680" max="7680" width="7.875" style="144" hidden="1" customWidth="1"/>
    <col min="7681" max="7682" width="12" style="144" customWidth="1"/>
    <col min="7683" max="7683" width="8" style="144" customWidth="1"/>
    <col min="7684" max="7684" width="7.875" style="144" customWidth="1"/>
    <col min="7685" max="7686" width="7.875" style="144" hidden="1" customWidth="1"/>
    <col min="7687" max="7934" width="7.875" style="144"/>
    <col min="7935" max="7935" width="35.75" style="144" customWidth="1"/>
    <col min="7936" max="7936" width="7.875" style="144" hidden="1" customWidth="1"/>
    <col min="7937" max="7938" width="12" style="144" customWidth="1"/>
    <col min="7939" max="7939" width="8" style="144" customWidth="1"/>
    <col min="7940" max="7940" width="7.875" style="144" customWidth="1"/>
    <col min="7941" max="7942" width="7.875" style="144" hidden="1" customWidth="1"/>
    <col min="7943" max="8190" width="7.875" style="144"/>
    <col min="8191" max="8191" width="35.75" style="144" customWidth="1"/>
    <col min="8192" max="8192" width="7.875" style="144" hidden="1" customWidth="1"/>
    <col min="8193" max="8194" width="12" style="144" customWidth="1"/>
    <col min="8195" max="8195" width="8" style="144" customWidth="1"/>
    <col min="8196" max="8196" width="7.875" style="144" customWidth="1"/>
    <col min="8197" max="8198" width="7.875" style="144" hidden="1" customWidth="1"/>
    <col min="8199" max="8446" width="7.875" style="144"/>
    <col min="8447" max="8447" width="35.75" style="144" customWidth="1"/>
    <col min="8448" max="8448" width="7.875" style="144" hidden="1" customWidth="1"/>
    <col min="8449" max="8450" width="12" style="144" customWidth="1"/>
    <col min="8451" max="8451" width="8" style="144" customWidth="1"/>
    <col min="8452" max="8452" width="7.875" style="144" customWidth="1"/>
    <col min="8453" max="8454" width="7.875" style="144" hidden="1" customWidth="1"/>
    <col min="8455" max="8702" width="7.875" style="144"/>
    <col min="8703" max="8703" width="35.75" style="144" customWidth="1"/>
    <col min="8704" max="8704" width="7.875" style="144" hidden="1" customWidth="1"/>
    <col min="8705" max="8706" width="12" style="144" customWidth="1"/>
    <col min="8707" max="8707" width="8" style="144" customWidth="1"/>
    <col min="8708" max="8708" width="7.875" style="144" customWidth="1"/>
    <col min="8709" max="8710" width="7.875" style="144" hidden="1" customWidth="1"/>
    <col min="8711" max="8958" width="7.875" style="144"/>
    <col min="8959" max="8959" width="35.75" style="144" customWidth="1"/>
    <col min="8960" max="8960" width="7.875" style="144" hidden="1" customWidth="1"/>
    <col min="8961" max="8962" width="12" style="144" customWidth="1"/>
    <col min="8963" max="8963" width="8" style="144" customWidth="1"/>
    <col min="8964" max="8964" width="7.875" style="144" customWidth="1"/>
    <col min="8965" max="8966" width="7.875" style="144" hidden="1" customWidth="1"/>
    <col min="8967" max="9214" width="7.875" style="144"/>
    <col min="9215" max="9215" width="35.75" style="144" customWidth="1"/>
    <col min="9216" max="9216" width="7.875" style="144" hidden="1" customWidth="1"/>
    <col min="9217" max="9218" width="12" style="144" customWidth="1"/>
    <col min="9219" max="9219" width="8" style="144" customWidth="1"/>
    <col min="9220" max="9220" width="7.875" style="144" customWidth="1"/>
    <col min="9221" max="9222" width="7.875" style="144" hidden="1" customWidth="1"/>
    <col min="9223" max="9470" width="7.875" style="144"/>
    <col min="9471" max="9471" width="35.75" style="144" customWidth="1"/>
    <col min="9472" max="9472" width="7.875" style="144" hidden="1" customWidth="1"/>
    <col min="9473" max="9474" width="12" style="144" customWidth="1"/>
    <col min="9475" max="9475" width="8" style="144" customWidth="1"/>
    <col min="9476" max="9476" width="7.875" style="144" customWidth="1"/>
    <col min="9477" max="9478" width="7.875" style="144" hidden="1" customWidth="1"/>
    <col min="9479" max="9726" width="7.875" style="144"/>
    <col min="9727" max="9727" width="35.75" style="144" customWidth="1"/>
    <col min="9728" max="9728" width="7.875" style="144" hidden="1" customWidth="1"/>
    <col min="9729" max="9730" width="12" style="144" customWidth="1"/>
    <col min="9731" max="9731" width="8" style="144" customWidth="1"/>
    <col min="9732" max="9732" width="7.875" style="144" customWidth="1"/>
    <col min="9733" max="9734" width="7.875" style="144" hidden="1" customWidth="1"/>
    <col min="9735" max="9982" width="7.875" style="144"/>
    <col min="9983" max="9983" width="35.75" style="144" customWidth="1"/>
    <col min="9984" max="9984" width="7.875" style="144" hidden="1" customWidth="1"/>
    <col min="9985" max="9986" width="12" style="144" customWidth="1"/>
    <col min="9987" max="9987" width="8" style="144" customWidth="1"/>
    <col min="9988" max="9988" width="7.875" style="144" customWidth="1"/>
    <col min="9989" max="9990" width="7.875" style="144" hidden="1" customWidth="1"/>
    <col min="9991" max="10238" width="7.875" style="144"/>
    <col min="10239" max="10239" width="35.75" style="144" customWidth="1"/>
    <col min="10240" max="10240" width="7.875" style="144" hidden="1" customWidth="1"/>
    <col min="10241" max="10242" width="12" style="144" customWidth="1"/>
    <col min="10243" max="10243" width="8" style="144" customWidth="1"/>
    <col min="10244" max="10244" width="7.875" style="144" customWidth="1"/>
    <col min="10245" max="10246" width="7.875" style="144" hidden="1" customWidth="1"/>
    <col min="10247" max="10494" width="7.875" style="144"/>
    <col min="10495" max="10495" width="35.75" style="144" customWidth="1"/>
    <col min="10496" max="10496" width="7.875" style="144" hidden="1" customWidth="1"/>
    <col min="10497" max="10498" width="12" style="144" customWidth="1"/>
    <col min="10499" max="10499" width="8" style="144" customWidth="1"/>
    <col min="10500" max="10500" width="7.875" style="144" customWidth="1"/>
    <col min="10501" max="10502" width="7.875" style="144" hidden="1" customWidth="1"/>
    <col min="10503" max="10750" width="7.875" style="144"/>
    <col min="10751" max="10751" width="35.75" style="144" customWidth="1"/>
    <col min="10752" max="10752" width="7.875" style="144" hidden="1" customWidth="1"/>
    <col min="10753" max="10754" width="12" style="144" customWidth="1"/>
    <col min="10755" max="10755" width="8" style="144" customWidth="1"/>
    <col min="10756" max="10756" width="7.875" style="144" customWidth="1"/>
    <col min="10757" max="10758" width="7.875" style="144" hidden="1" customWidth="1"/>
    <col min="10759" max="11006" width="7.875" style="144"/>
    <col min="11007" max="11007" width="35.75" style="144" customWidth="1"/>
    <col min="11008" max="11008" width="7.875" style="144" hidden="1" customWidth="1"/>
    <col min="11009" max="11010" width="12" style="144" customWidth="1"/>
    <col min="11011" max="11011" width="8" style="144" customWidth="1"/>
    <col min="11012" max="11012" width="7.875" style="144" customWidth="1"/>
    <col min="11013" max="11014" width="7.875" style="144" hidden="1" customWidth="1"/>
    <col min="11015" max="11262" width="7.875" style="144"/>
    <col min="11263" max="11263" width="35.75" style="144" customWidth="1"/>
    <col min="11264" max="11264" width="7.875" style="144" hidden="1" customWidth="1"/>
    <col min="11265" max="11266" width="12" style="144" customWidth="1"/>
    <col min="11267" max="11267" width="8" style="144" customWidth="1"/>
    <col min="11268" max="11268" width="7.875" style="144" customWidth="1"/>
    <col min="11269" max="11270" width="7.875" style="144" hidden="1" customWidth="1"/>
    <col min="11271" max="11518" width="7.875" style="144"/>
    <col min="11519" max="11519" width="35.75" style="144" customWidth="1"/>
    <col min="11520" max="11520" width="7.875" style="144" hidden="1" customWidth="1"/>
    <col min="11521" max="11522" width="12" style="144" customWidth="1"/>
    <col min="11523" max="11523" width="8" style="144" customWidth="1"/>
    <col min="11524" max="11524" width="7.875" style="144" customWidth="1"/>
    <col min="11525" max="11526" width="7.875" style="144" hidden="1" customWidth="1"/>
    <col min="11527" max="11774" width="7.875" style="144"/>
    <col min="11775" max="11775" width="35.75" style="144" customWidth="1"/>
    <col min="11776" max="11776" width="7.875" style="144" hidden="1" customWidth="1"/>
    <col min="11777" max="11778" width="12" style="144" customWidth="1"/>
    <col min="11779" max="11779" width="8" style="144" customWidth="1"/>
    <col min="11780" max="11780" width="7.875" style="144" customWidth="1"/>
    <col min="11781" max="11782" width="7.875" style="144" hidden="1" customWidth="1"/>
    <col min="11783" max="12030" width="7.875" style="144"/>
    <col min="12031" max="12031" width="35.75" style="144" customWidth="1"/>
    <col min="12032" max="12032" width="7.875" style="144" hidden="1" customWidth="1"/>
    <col min="12033" max="12034" width="12" style="144" customWidth="1"/>
    <col min="12035" max="12035" width="8" style="144" customWidth="1"/>
    <col min="12036" max="12036" width="7.875" style="144" customWidth="1"/>
    <col min="12037" max="12038" width="7.875" style="144" hidden="1" customWidth="1"/>
    <col min="12039" max="12286" width="7.875" style="144"/>
    <col min="12287" max="12287" width="35.75" style="144" customWidth="1"/>
    <col min="12288" max="12288" width="7.875" style="144" hidden="1" customWidth="1"/>
    <col min="12289" max="12290" width="12" style="144" customWidth="1"/>
    <col min="12291" max="12291" width="8" style="144" customWidth="1"/>
    <col min="12292" max="12292" width="7.875" style="144" customWidth="1"/>
    <col min="12293" max="12294" width="7.875" style="144" hidden="1" customWidth="1"/>
    <col min="12295" max="12542" width="7.875" style="144"/>
    <col min="12543" max="12543" width="35.75" style="144" customWidth="1"/>
    <col min="12544" max="12544" width="7.875" style="144" hidden="1" customWidth="1"/>
    <col min="12545" max="12546" width="12" style="144" customWidth="1"/>
    <col min="12547" max="12547" width="8" style="144" customWidth="1"/>
    <col min="12548" max="12548" width="7.875" style="144" customWidth="1"/>
    <col min="12549" max="12550" width="7.875" style="144" hidden="1" customWidth="1"/>
    <col min="12551" max="12798" width="7.875" style="144"/>
    <col min="12799" max="12799" width="35.75" style="144" customWidth="1"/>
    <col min="12800" max="12800" width="7.875" style="144" hidden="1" customWidth="1"/>
    <col min="12801" max="12802" width="12" style="144" customWidth="1"/>
    <col min="12803" max="12803" width="8" style="144" customWidth="1"/>
    <col min="12804" max="12804" width="7.875" style="144" customWidth="1"/>
    <col min="12805" max="12806" width="7.875" style="144" hidden="1" customWidth="1"/>
    <col min="12807" max="13054" width="7.875" style="144"/>
    <col min="13055" max="13055" width="35.75" style="144" customWidth="1"/>
    <col min="13056" max="13056" width="7.875" style="144" hidden="1" customWidth="1"/>
    <col min="13057" max="13058" width="12" style="144" customWidth="1"/>
    <col min="13059" max="13059" width="8" style="144" customWidth="1"/>
    <col min="13060" max="13060" width="7.875" style="144" customWidth="1"/>
    <col min="13061" max="13062" width="7.875" style="144" hidden="1" customWidth="1"/>
    <col min="13063" max="13310" width="7.875" style="144"/>
    <col min="13311" max="13311" width="35.75" style="144" customWidth="1"/>
    <col min="13312" max="13312" width="7.875" style="144" hidden="1" customWidth="1"/>
    <col min="13313" max="13314" width="12" style="144" customWidth="1"/>
    <col min="13315" max="13315" width="8" style="144" customWidth="1"/>
    <col min="13316" max="13316" width="7.875" style="144" customWidth="1"/>
    <col min="13317" max="13318" width="7.875" style="144" hidden="1" customWidth="1"/>
    <col min="13319" max="13566" width="7.875" style="144"/>
    <col min="13567" max="13567" width="35.75" style="144" customWidth="1"/>
    <col min="13568" max="13568" width="7.875" style="144" hidden="1" customWidth="1"/>
    <col min="13569" max="13570" width="12" style="144" customWidth="1"/>
    <col min="13571" max="13571" width="8" style="144" customWidth="1"/>
    <col min="13572" max="13572" width="7.875" style="144" customWidth="1"/>
    <col min="13573" max="13574" width="7.875" style="144" hidden="1" customWidth="1"/>
    <col min="13575" max="13822" width="7.875" style="144"/>
    <col min="13823" max="13823" width="35.75" style="144" customWidth="1"/>
    <col min="13824" max="13824" width="7.875" style="144" hidden="1" customWidth="1"/>
    <col min="13825" max="13826" width="12" style="144" customWidth="1"/>
    <col min="13827" max="13827" width="8" style="144" customWidth="1"/>
    <col min="13828" max="13828" width="7.875" style="144" customWidth="1"/>
    <col min="13829" max="13830" width="7.875" style="144" hidden="1" customWidth="1"/>
    <col min="13831" max="14078" width="7.875" style="144"/>
    <col min="14079" max="14079" width="35.75" style="144" customWidth="1"/>
    <col min="14080" max="14080" width="7.875" style="144" hidden="1" customWidth="1"/>
    <col min="14081" max="14082" width="12" style="144" customWidth="1"/>
    <col min="14083" max="14083" width="8" style="144" customWidth="1"/>
    <col min="14084" max="14084" width="7.875" style="144" customWidth="1"/>
    <col min="14085" max="14086" width="7.875" style="144" hidden="1" customWidth="1"/>
    <col min="14087" max="14334" width="7.875" style="144"/>
    <col min="14335" max="14335" width="35.75" style="144" customWidth="1"/>
    <col min="14336" max="14336" width="7.875" style="144" hidden="1" customWidth="1"/>
    <col min="14337" max="14338" width="12" style="144" customWidth="1"/>
    <col min="14339" max="14339" width="8" style="144" customWidth="1"/>
    <col min="14340" max="14340" width="7.875" style="144" customWidth="1"/>
    <col min="14341" max="14342" width="7.875" style="144" hidden="1" customWidth="1"/>
    <col min="14343" max="14590" width="7.875" style="144"/>
    <col min="14591" max="14591" width="35.75" style="144" customWidth="1"/>
    <col min="14592" max="14592" width="7.875" style="144" hidden="1" customWidth="1"/>
    <col min="14593" max="14594" width="12" style="144" customWidth="1"/>
    <col min="14595" max="14595" width="8" style="144" customWidth="1"/>
    <col min="14596" max="14596" width="7.875" style="144" customWidth="1"/>
    <col min="14597" max="14598" width="7.875" style="144" hidden="1" customWidth="1"/>
    <col min="14599" max="14846" width="7.875" style="144"/>
    <col min="14847" max="14847" width="35.75" style="144" customWidth="1"/>
    <col min="14848" max="14848" width="7.875" style="144" hidden="1" customWidth="1"/>
    <col min="14849" max="14850" width="12" style="144" customWidth="1"/>
    <col min="14851" max="14851" width="8" style="144" customWidth="1"/>
    <col min="14852" max="14852" width="7.875" style="144" customWidth="1"/>
    <col min="14853" max="14854" width="7.875" style="144" hidden="1" customWidth="1"/>
    <col min="14855" max="15102" width="7.875" style="144"/>
    <col min="15103" max="15103" width="35.75" style="144" customWidth="1"/>
    <col min="15104" max="15104" width="7.875" style="144" hidden="1" customWidth="1"/>
    <col min="15105" max="15106" width="12" style="144" customWidth="1"/>
    <col min="15107" max="15107" width="8" style="144" customWidth="1"/>
    <col min="15108" max="15108" width="7.875" style="144" customWidth="1"/>
    <col min="15109" max="15110" width="7.875" style="144" hidden="1" customWidth="1"/>
    <col min="15111" max="15358" width="7.875" style="144"/>
    <col min="15359" max="15359" width="35.75" style="144" customWidth="1"/>
    <col min="15360" max="15360" width="7.875" style="144" hidden="1" customWidth="1"/>
    <col min="15361" max="15362" width="12" style="144" customWidth="1"/>
    <col min="15363" max="15363" width="8" style="144" customWidth="1"/>
    <col min="15364" max="15364" width="7.875" style="144" customWidth="1"/>
    <col min="15365" max="15366" width="7.875" style="144" hidden="1" customWidth="1"/>
    <col min="15367" max="15614" width="7.875" style="144"/>
    <col min="15615" max="15615" width="35.75" style="144" customWidth="1"/>
    <col min="15616" max="15616" width="7.875" style="144" hidden="1" customWidth="1"/>
    <col min="15617" max="15618" width="12" style="144" customWidth="1"/>
    <col min="15619" max="15619" width="8" style="144" customWidth="1"/>
    <col min="15620" max="15620" width="7.875" style="144" customWidth="1"/>
    <col min="15621" max="15622" width="7.875" style="144" hidden="1" customWidth="1"/>
    <col min="15623" max="15870" width="7.875" style="144"/>
    <col min="15871" max="15871" width="35.75" style="144" customWidth="1"/>
    <col min="15872" max="15872" width="7.875" style="144" hidden="1" customWidth="1"/>
    <col min="15873" max="15874" width="12" style="144" customWidth="1"/>
    <col min="15875" max="15875" width="8" style="144" customWidth="1"/>
    <col min="15876" max="15876" width="7.875" style="144" customWidth="1"/>
    <col min="15877" max="15878" width="7.875" style="144" hidden="1" customWidth="1"/>
    <col min="15879" max="16126" width="7.875" style="144"/>
    <col min="16127" max="16127" width="35.75" style="144" customWidth="1"/>
    <col min="16128" max="16128" width="7.875" style="144" hidden="1" customWidth="1"/>
    <col min="16129" max="16130" width="12" style="144" customWidth="1"/>
    <col min="16131" max="16131" width="8" style="144" customWidth="1"/>
    <col min="16132" max="16132" width="7.875" style="144" customWidth="1"/>
    <col min="16133" max="16134" width="7.875" style="144" hidden="1" customWidth="1"/>
    <col min="16135" max="16384" width="7.875" style="144"/>
  </cols>
  <sheetData>
    <row r="1" ht="27" customHeight="1" spans="1:2">
      <c r="A1" s="284" t="s">
        <v>627</v>
      </c>
      <c r="B1" s="285"/>
    </row>
    <row r="2" ht="39.95" customHeight="1" spans="1:2">
      <c r="A2" s="148" t="s">
        <v>628</v>
      </c>
      <c r="B2" s="148"/>
    </row>
    <row r="3" s="140" customFormat="1" ht="24" customHeight="1" spans="2:2">
      <c r="B3" s="171" t="s">
        <v>576</v>
      </c>
    </row>
    <row r="4" s="208" customFormat="1" ht="53.25" customHeight="1" spans="1:3">
      <c r="A4" s="151" t="s">
        <v>590</v>
      </c>
      <c r="B4" s="286" t="s">
        <v>4</v>
      </c>
      <c r="C4" s="215"/>
    </row>
    <row r="5" s="282" customFormat="1" ht="30" customHeight="1" spans="1:3">
      <c r="A5" s="154" t="s">
        <v>629</v>
      </c>
      <c r="B5" s="216">
        <v>173</v>
      </c>
      <c r="C5" s="287"/>
    </row>
    <row r="6" s="140" customFormat="1" ht="30" customHeight="1" spans="1:5">
      <c r="A6" s="154" t="s">
        <v>630</v>
      </c>
      <c r="B6" s="216">
        <v>252</v>
      </c>
      <c r="C6" s="218"/>
      <c r="E6" s="140">
        <v>988753</v>
      </c>
    </row>
    <row r="7" s="140" customFormat="1" ht="30" customHeight="1" spans="1:5">
      <c r="A7" s="154" t="s">
        <v>631</v>
      </c>
      <c r="B7" s="216">
        <v>203</v>
      </c>
      <c r="C7" s="218"/>
      <c r="E7" s="140">
        <v>822672</v>
      </c>
    </row>
    <row r="8" ht="30" customHeight="1" spans="1:2">
      <c r="A8" s="154" t="s">
        <v>632</v>
      </c>
      <c r="B8" s="216">
        <v>537.1</v>
      </c>
    </row>
    <row r="9" ht="30" customHeight="1" spans="1:2">
      <c r="A9" s="154" t="s">
        <v>633</v>
      </c>
      <c r="B9" s="216">
        <v>714</v>
      </c>
    </row>
    <row r="10" ht="30" customHeight="1" spans="1:2">
      <c r="A10" s="154" t="s">
        <v>634</v>
      </c>
      <c r="B10" s="216">
        <v>4246</v>
      </c>
    </row>
    <row r="11" ht="30" customHeight="1" spans="1:2">
      <c r="A11" s="154" t="s">
        <v>635</v>
      </c>
      <c r="B11" s="216">
        <v>34.65</v>
      </c>
    </row>
    <row r="12" ht="30" customHeight="1" spans="1:2">
      <c r="A12" s="154" t="s">
        <v>636</v>
      </c>
      <c r="B12" s="216">
        <v>107.91</v>
      </c>
    </row>
    <row r="13" ht="30" customHeight="1" spans="1:2">
      <c r="A13" s="154" t="s">
        <v>637</v>
      </c>
      <c r="B13" s="216">
        <v>44.34</v>
      </c>
    </row>
    <row r="14" ht="30" customHeight="1" spans="1:2">
      <c r="A14" s="154" t="s">
        <v>638</v>
      </c>
      <c r="B14" s="216">
        <v>192</v>
      </c>
    </row>
    <row r="15" ht="30" customHeight="1" spans="1:2">
      <c r="A15" s="154" t="s">
        <v>639</v>
      </c>
      <c r="B15" s="216">
        <v>4.5</v>
      </c>
    </row>
    <row r="16" ht="30" customHeight="1" spans="1:2">
      <c r="A16" s="154" t="s">
        <v>640</v>
      </c>
      <c r="B16" s="216">
        <v>0.1</v>
      </c>
    </row>
    <row r="17" ht="30" customHeight="1" spans="1:2">
      <c r="A17" s="154" t="s">
        <v>641</v>
      </c>
      <c r="B17" s="216">
        <v>490</v>
      </c>
    </row>
    <row r="18" ht="30" customHeight="1" spans="1:2">
      <c r="A18" s="154" t="s">
        <v>642</v>
      </c>
      <c r="B18" s="216">
        <v>2.57</v>
      </c>
    </row>
    <row r="19" ht="30" customHeight="1" spans="1:2">
      <c r="A19" s="154" t="s">
        <v>643</v>
      </c>
      <c r="B19" s="216">
        <v>40</v>
      </c>
    </row>
    <row r="20" ht="30" customHeight="1" spans="1:2">
      <c r="A20" s="154" t="s">
        <v>644</v>
      </c>
      <c r="B20" s="216">
        <v>0.57</v>
      </c>
    </row>
    <row r="21" ht="30" customHeight="1" spans="1:2">
      <c r="A21" s="154" t="s">
        <v>645</v>
      </c>
      <c r="B21" s="216">
        <v>14</v>
      </c>
    </row>
    <row r="22" s="145" customFormat="1" ht="30" customHeight="1" spans="1:2">
      <c r="A22" s="220" t="s">
        <v>58</v>
      </c>
      <c r="B22" s="288">
        <f>SUM(B5:B21)</f>
        <v>7055.74</v>
      </c>
    </row>
  </sheetData>
  <mergeCells count="1">
    <mergeCell ref="A2:B2"/>
  </mergeCells>
  <printOptions horizontalCentered="1"/>
  <pageMargins left="0.196527777777778" right="0.156944444444444" top="0.590277777777778" bottom="0.393055555555556" header="0.511805555555556" footer="0.511805555555556"/>
  <pageSetup paperSize="9" firstPageNumber="4294963191" orientation="portrait" useFirstPageNumber="1" horizont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B16"/>
  <sheetViews>
    <sheetView workbookViewId="0">
      <selection activeCell="I8" sqref="I8"/>
    </sheetView>
  </sheetViews>
  <sheetFormatPr defaultColWidth="9" defaultRowHeight="15.75" outlineLevelCol="1"/>
  <cols>
    <col min="1" max="1" width="50" style="121" customWidth="1"/>
    <col min="2" max="2" width="27.5" style="122" customWidth="1"/>
    <col min="3" max="16384" width="9" style="121"/>
  </cols>
  <sheetData>
    <row r="1" ht="26.25" customHeight="1" spans="1:1">
      <c r="A1" s="123" t="s">
        <v>646</v>
      </c>
    </row>
    <row r="2" ht="33.75" customHeight="1" spans="1:2">
      <c r="A2" s="124" t="s">
        <v>647</v>
      </c>
      <c r="B2" s="124"/>
    </row>
    <row r="3" s="117" customFormat="1" ht="30.75" customHeight="1" spans="2:2">
      <c r="B3" s="275" t="s">
        <v>648</v>
      </c>
    </row>
    <row r="4" s="118" customFormat="1" ht="33" customHeight="1" spans="1:2">
      <c r="A4" s="276" t="s">
        <v>34</v>
      </c>
      <c r="B4" s="277" t="s">
        <v>4</v>
      </c>
    </row>
    <row r="5" s="118" customFormat="1" ht="33" customHeight="1" spans="1:2">
      <c r="A5" s="278" t="s">
        <v>649</v>
      </c>
      <c r="B5" s="279">
        <v>4416</v>
      </c>
    </row>
    <row r="6" s="118" customFormat="1" ht="33" customHeight="1" spans="1:2">
      <c r="A6" s="278" t="s">
        <v>650</v>
      </c>
      <c r="B6" s="279">
        <v>296</v>
      </c>
    </row>
    <row r="7" s="118" customFormat="1" ht="33" customHeight="1" spans="1:2">
      <c r="A7" s="278" t="s">
        <v>651</v>
      </c>
      <c r="B7" s="279">
        <v>80159</v>
      </c>
    </row>
    <row r="8" s="118" customFormat="1" ht="33" customHeight="1" spans="1:2">
      <c r="A8" s="280" t="s">
        <v>652</v>
      </c>
      <c r="B8" s="270">
        <v>1200</v>
      </c>
    </row>
    <row r="9" s="118" customFormat="1" ht="33" customHeight="1" spans="1:2">
      <c r="A9" s="278" t="s">
        <v>653</v>
      </c>
      <c r="B9" s="281">
        <v>150</v>
      </c>
    </row>
    <row r="10" s="118" customFormat="1" ht="33" customHeight="1" spans="1:2">
      <c r="A10" s="278" t="s">
        <v>654</v>
      </c>
      <c r="B10" s="281">
        <v>490</v>
      </c>
    </row>
    <row r="11" s="118" customFormat="1" ht="30" customHeight="1" spans="1:2">
      <c r="A11" s="272" t="s">
        <v>655</v>
      </c>
      <c r="B11" s="273">
        <v>86711</v>
      </c>
    </row>
    <row r="12" ht="30" customHeight="1" spans="1:2">
      <c r="A12" s="268" t="s">
        <v>656</v>
      </c>
      <c r="B12" s="279">
        <v>747</v>
      </c>
    </row>
    <row r="13" ht="30" customHeight="1" spans="1:2">
      <c r="A13" s="268" t="s">
        <v>657</v>
      </c>
      <c r="B13" s="279">
        <v>11400</v>
      </c>
    </row>
    <row r="14" ht="30" customHeight="1" spans="1:2">
      <c r="A14" s="268" t="s">
        <v>658</v>
      </c>
      <c r="B14" s="279">
        <v>54168</v>
      </c>
    </row>
    <row r="15" ht="30" customHeight="1" spans="1:2">
      <c r="A15" s="273" t="s">
        <v>31</v>
      </c>
      <c r="B15" s="273">
        <v>153026</v>
      </c>
    </row>
    <row r="16" ht="30" customHeight="1"/>
  </sheetData>
  <mergeCells count="1">
    <mergeCell ref="A2:B2"/>
  </mergeCells>
  <printOptions horizontalCentered="1"/>
  <pageMargins left="0.905511811023622" right="0.748031496062992" top="0.984251968503937" bottom="0.984251968503937" header="0.511811023622047" footer="0.51181102362204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附表1</vt:lpstr>
      <vt:lpstr>附表2</vt:lpstr>
      <vt:lpstr>附表3</vt:lpstr>
      <vt:lpstr>附表4</vt:lpstr>
      <vt:lpstr>附表5 </vt:lpstr>
      <vt:lpstr>附表6</vt:lpstr>
      <vt:lpstr>附表7</vt:lpstr>
      <vt:lpstr>附表8</vt:lpstr>
      <vt:lpstr>附表9</vt:lpstr>
      <vt:lpstr>附表10</vt:lpstr>
      <vt:lpstr>附表11</vt:lpstr>
      <vt:lpstr>附表12</vt:lpstr>
      <vt:lpstr>附表13</vt:lpstr>
      <vt:lpstr>附表14</vt:lpstr>
      <vt:lpstr>附表15</vt:lpstr>
      <vt:lpstr>附表16</vt:lpstr>
      <vt:lpstr>附表17</vt:lpstr>
      <vt:lpstr>附表18</vt:lpstr>
      <vt:lpstr>附表19</vt:lpstr>
      <vt:lpstr>附表20</vt:lpstr>
      <vt:lpstr>附表21</vt:lpstr>
      <vt:lpstr>附表22</vt:lpstr>
      <vt:lpstr>附表23</vt:lpstr>
      <vt:lpstr>附表24</vt:lpstr>
      <vt:lpstr>附表25</vt:lpstr>
      <vt:lpstr>附表26</vt:lpstr>
      <vt:lpstr>附表27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cp:lastPrinted>2021-03-22T02:12:00Z</cp:lastPrinted>
  <dcterms:modified xsi:type="dcterms:W3CDTF">2023-04-24T02:38:05Z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2052-11.8.2.11500</vt:lpwstr>
  </property>
  <property fmtid="{D5CDD505-2E9C-101B-9397-08002B2CF9AE}" pid="3" name="ICV">
    <vt:lpwstr>92C5E59BB54D419CBC4035C0A199E74C</vt:lpwstr>
  </property>
</Properties>
</file>