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3280" windowHeight="10365" firstSheet="12" activeTab="20"/>
  </bookViews>
  <sheets>
    <sheet name="附表1" sheetId="4" r:id="rId1"/>
    <sheet name="附表2" sheetId="26" r:id="rId2"/>
    <sheet name="附表3" sheetId="32" r:id="rId3"/>
    <sheet name="附表4" sheetId="6" r:id="rId4"/>
    <sheet name="附表5" sheetId="17" r:id="rId5"/>
    <sheet name="附表6" sheetId="42" r:id="rId6"/>
    <sheet name="附表7" sheetId="43" r:id="rId7"/>
    <sheet name="附表8" sheetId="18" r:id="rId8"/>
    <sheet name="附表9" sheetId="7" r:id="rId9"/>
    <sheet name="附表10" sheetId="24" r:id="rId10"/>
    <sheet name="附表11" sheetId="9" r:id="rId11"/>
    <sheet name="附表12" sheetId="28" r:id="rId12"/>
    <sheet name="附表13" sheetId="29" r:id="rId13"/>
    <sheet name="附表14" sheetId="11" r:id="rId14"/>
    <sheet name="附表15" sheetId="27" r:id="rId15"/>
    <sheet name="附表16" sheetId="12" r:id="rId16"/>
    <sheet name="附表17" sheetId="30" r:id="rId17"/>
    <sheet name="附表18" sheetId="31" r:id="rId18"/>
    <sheet name="附表19" sheetId="13" r:id="rId19"/>
    <sheet name="附表20" sheetId="14" r:id="rId20"/>
    <sheet name="附表21" sheetId="37" r:id="rId21"/>
    <sheet name="附表22" sheetId="36" r:id="rId22"/>
    <sheet name="附表23" sheetId="35" r:id="rId23"/>
    <sheet name="附表24" sheetId="38" r:id="rId24"/>
    <sheet name="附表25" sheetId="39" r:id="rId25"/>
    <sheet name="附表26" sheetId="40" r:id="rId26"/>
    <sheet name="附表27" sheetId="41" r:id="rId27"/>
    <sheet name="Sheet2" sheetId="2" r:id="rId28"/>
    <sheet name="Sheet3" sheetId="3" r:id="rId29"/>
  </sheets>
  <definedNames>
    <definedName name="_a999923423" localSheetId="20">#REF!</definedName>
    <definedName name="_a999923423" localSheetId="23">#REF!</definedName>
    <definedName name="_a999923423">#REF!</definedName>
    <definedName name="_a9999323" localSheetId="20">#REF!</definedName>
    <definedName name="_a9999323" localSheetId="23">#REF!</definedName>
    <definedName name="_a9999323">#REF!</definedName>
    <definedName name="_a999942323" localSheetId="20">#REF!</definedName>
    <definedName name="_a999942323" localSheetId="23">#REF!</definedName>
    <definedName name="_a999942323">#REF!</definedName>
    <definedName name="_a9999548">#REF!</definedName>
    <definedName name="_a9999555">#REF!</definedName>
    <definedName name="_a99996544">#REF!</definedName>
    <definedName name="_a99999" localSheetId="10">#REF!</definedName>
    <definedName name="_a99999" localSheetId="13">#REF!</definedName>
    <definedName name="_a99999" localSheetId="15">#REF!</definedName>
    <definedName name="_a99999" localSheetId="18">#REF!</definedName>
    <definedName name="_a99999" localSheetId="19">#REF!</definedName>
    <definedName name="_a99999" localSheetId="4">#REF!</definedName>
    <definedName name="_a99999" localSheetId="7">#REF!</definedName>
    <definedName name="_a99999" localSheetId="8">#REF!</definedName>
    <definedName name="_a99999">#REF!</definedName>
    <definedName name="_a999991" localSheetId="19">#REF!</definedName>
    <definedName name="_a999991" localSheetId="4">#REF!</definedName>
    <definedName name="_a999991" localSheetId="7">#REF!</definedName>
    <definedName name="_a999991">#REF!</definedName>
    <definedName name="_a999991145">#REF!</definedName>
    <definedName name="_a99999222" localSheetId="7">#REF!</definedName>
    <definedName name="_a99999222">#REF!</definedName>
    <definedName name="_a99999234234">#REF!</definedName>
    <definedName name="_a999995" localSheetId="4">#REF!</definedName>
    <definedName name="_a999995" localSheetId="7">#REF!</definedName>
    <definedName name="_a999995">#REF!</definedName>
    <definedName name="_a999996" localSheetId="4">#REF!</definedName>
    <definedName name="_a999996" localSheetId="7">#REF!</definedName>
    <definedName name="_a999996">#REF!</definedName>
    <definedName name="_a999999999">#REF!</definedName>
    <definedName name="_xlnm._FilterDatabase" localSheetId="10" hidden="1">附表11!$A$4:$AA$10</definedName>
    <definedName name="_xlnm._FilterDatabase" localSheetId="15" hidden="1">附表16!$A$4:$AA$8</definedName>
    <definedName name="_xlnm._FilterDatabase" localSheetId="19" hidden="1">附表20!$A$4:$AA$8</definedName>
    <definedName name="_xlnm._FilterDatabase" localSheetId="2" hidden="1">附表3!#REF!</definedName>
    <definedName name="_xlnm._FilterDatabase" localSheetId="4" hidden="1">附表5!$A$4:$AB$6</definedName>
    <definedName name="_Order1" hidden="1">255</definedName>
    <definedName name="_Order2" hidden="1">255</definedName>
    <definedName name="_xlnm.Database" localSheetId="10" hidden="1">#REF!</definedName>
    <definedName name="_xlnm.Database" localSheetId="13" hidden="1">#REF!</definedName>
    <definedName name="_xlnm.Database" localSheetId="15" hidden="1">#REF!</definedName>
    <definedName name="_xlnm.Database" localSheetId="18" hidden="1">#REF!</definedName>
    <definedName name="_xlnm.Database" localSheetId="19" hidden="1">#REF!</definedName>
    <definedName name="_xlnm.Database" localSheetId="4" hidden="1">#REF!</definedName>
    <definedName name="_xlnm.Database" localSheetId="7" hidden="1">#REF!</definedName>
    <definedName name="_xlnm.Database" localSheetId="8" hidden="1">#REF!</definedName>
    <definedName name="_xlnm.Database" hidden="1">#REF!</definedName>
    <definedName name="_xlnm.Print_Area" localSheetId="0">附表1!$A$1:$A$8</definedName>
    <definedName name="_xlnm.Print_Area" localSheetId="10">附表11!$A:$C</definedName>
    <definedName name="_xlnm.Print_Area" localSheetId="15">附表16!$A:$C</definedName>
    <definedName name="_xlnm.Print_Area" localSheetId="19">附表20!$A:$C</definedName>
    <definedName name="_xlnm.Print_Area" localSheetId="2">附表3!$A:$C</definedName>
    <definedName name="_xlnm.Print_Titles" localSheetId="10">附表11!$4:$4</definedName>
    <definedName name="_xlnm.Print_Titles" localSheetId="13">附表14!$4:$4</definedName>
    <definedName name="_xlnm.Print_Titles" localSheetId="15">附表16!$4:$4</definedName>
    <definedName name="_xlnm.Print_Titles" localSheetId="18">附表19!$4:$4</definedName>
    <definedName name="_xlnm.Print_Titles" localSheetId="19">附表20!$4:$4</definedName>
    <definedName name="_xlnm.Print_Titles" localSheetId="2">附表3!#REF!</definedName>
    <definedName name="_xlnm.Print_Titles" localSheetId="3">附表4!$4:$4</definedName>
    <definedName name="_xlnm.Print_Titles" localSheetId="4">附表5!$4:$4</definedName>
    <definedName name="_xlnm.Print_Titles" localSheetId="8">附表9!$4:$4</definedName>
    <definedName name="wrn.月报打印." localSheetId="0" hidden="1">{#N/A,#N/A,FALSE,"p9";#N/A,#N/A,FALSE,"p1";#N/A,#N/A,FALSE,"p2";#N/A,#N/A,FALSE,"p3";#N/A,#N/A,FALSE,"p4";#N/A,#N/A,FALSE,"p5";#N/A,#N/A,FALSE,"p6";#N/A,#N/A,FALSE,"p7";#N/A,#N/A,FALSE,"p8"}</definedName>
    <definedName name="wrn.月报打印." localSheetId="20" hidden="1">{#N/A,#N/A,FALSE,"p9";#N/A,#N/A,FALSE,"p1";#N/A,#N/A,FALSE,"p2";#N/A,#N/A,FALSE,"p3";#N/A,#N/A,FALSE,"p4";#N/A,#N/A,FALSE,"p5";#N/A,#N/A,FALSE,"p6";#N/A,#N/A,FALSE,"p7";#N/A,#N/A,FALSE,"p8"}</definedName>
    <definedName name="wrn.月报打印." localSheetId="23" hidden="1">{#N/A,#N/A,FALSE,"p9";#N/A,#N/A,FALSE,"p1";#N/A,#N/A,FALSE,"p2";#N/A,#N/A,FALSE,"p3";#N/A,#N/A,FALSE,"p4";#N/A,#N/A,FALSE,"p5";#N/A,#N/A,FALSE,"p6";#N/A,#N/A,FALSE,"p7";#N/A,#N/A,FALSE,"p8"}</definedName>
    <definedName name="wrn.月报打印." localSheetId="2" hidden="1">{#N/A,#N/A,FALSE,"p9";#N/A,#N/A,FALSE,"p1";#N/A,#N/A,FALSE,"p2";#N/A,#N/A,FALSE,"p3";#N/A,#N/A,FALSE,"p4";#N/A,#N/A,FALSE,"p5";#N/A,#N/A,FALSE,"p6";#N/A,#N/A,FALSE,"p7";#N/A,#N/A,FALSE,"p8"}</definedName>
    <definedName name="wrn.月报打印." localSheetId="7" hidden="1">{#N/A,#N/A,FALSE,"p9";#N/A,#N/A,FALSE,"p1";#N/A,#N/A,FALSE,"p2";#N/A,#N/A,FALSE,"p3";#N/A,#N/A,FALSE,"p4";#N/A,#N/A,FALSE,"p5";#N/A,#N/A,FALSE,"p6";#N/A,#N/A,FALSE,"p7";#N/A,#N/A,FALSE,"p8"}</definedName>
    <definedName name="wrn.月报打印." hidden="1">{#N/A,#N/A,FALSE,"p9";#N/A,#N/A,FALSE,"p1";#N/A,#N/A,FALSE,"p2";#N/A,#N/A,FALSE,"p3";#N/A,#N/A,FALSE,"p4";#N/A,#N/A,FALSE,"p5";#N/A,#N/A,FALSE,"p6";#N/A,#N/A,FALSE,"p7";#N/A,#N/A,FALSE,"p8"}</definedName>
    <definedName name="地区名称" localSheetId="0">#REF!</definedName>
    <definedName name="地区名称" localSheetId="10">#REF!</definedName>
    <definedName name="地区名称" localSheetId="13">#REF!</definedName>
    <definedName name="地区名称" localSheetId="15">#REF!</definedName>
    <definedName name="地区名称" localSheetId="18">#REF!</definedName>
    <definedName name="地区名称" localSheetId="19">#REF!</definedName>
    <definedName name="地区名称" localSheetId="4">#REF!</definedName>
    <definedName name="地区名称" localSheetId="7">#REF!</definedName>
    <definedName name="地区名称" localSheetId="8">#REF!</definedName>
    <definedName name="地区名称">#REF!</definedName>
    <definedName name="地区名称1" localSheetId="15">#REF!</definedName>
    <definedName name="地区名称1" localSheetId="18">#REF!</definedName>
    <definedName name="地区名称1" localSheetId="19">#REF!</definedName>
    <definedName name="地区名称1" localSheetId="4">#REF!</definedName>
    <definedName name="地区名称1" localSheetId="7">#REF!</definedName>
    <definedName name="地区名称1">#REF!</definedName>
    <definedName name="地区名称10" localSheetId="4">#REF!</definedName>
    <definedName name="地区名称10" localSheetId="7">#REF!</definedName>
    <definedName name="地区名称10">#REF!</definedName>
    <definedName name="地区名称2" localSheetId="18">#REF!</definedName>
    <definedName name="地区名称2" localSheetId="19">#REF!</definedName>
    <definedName name="地区名称2" localSheetId="4">#REF!</definedName>
    <definedName name="地区名称2" localSheetId="7">#REF!</definedName>
    <definedName name="地区名称2">#REF!</definedName>
    <definedName name="地区名称3" localSheetId="19">#REF!</definedName>
    <definedName name="地区名称3" localSheetId="4">#REF!</definedName>
    <definedName name="地区名称3" localSheetId="7">#REF!</definedName>
    <definedName name="地区名称3">#REF!</definedName>
    <definedName name="地区名称32">#REF!</definedName>
    <definedName name="地区名称432">#REF!</definedName>
    <definedName name="地区名称444" localSheetId="7">#REF!</definedName>
    <definedName name="地区名称444">#REF!</definedName>
    <definedName name="地区名称45234">#REF!</definedName>
    <definedName name="地区名称5" localSheetId="4">#REF!</definedName>
    <definedName name="地区名称5" localSheetId="7">#REF!</definedName>
    <definedName name="地区名称5">#REF!</definedName>
    <definedName name="地区名称55" localSheetId="7">#REF!</definedName>
    <definedName name="地区名称55">#REF!</definedName>
    <definedName name="地区名称6" localSheetId="4">#REF!</definedName>
    <definedName name="地区名称6" localSheetId="7">#REF!</definedName>
    <definedName name="地区名称6">#REF!</definedName>
    <definedName name="地区名称7" localSheetId="4">#REF!</definedName>
    <definedName name="地区名称7" localSheetId="7">#REF!</definedName>
    <definedName name="地区名称7">#REF!</definedName>
    <definedName name="地区名称874">#REF!</definedName>
    <definedName name="地区名称9" localSheetId="4">#REF!</definedName>
    <definedName name="地区名称9" localSheetId="7">#REF!</definedName>
    <definedName name="地区名称9">#REF!</definedName>
    <definedName name="地区明确222" localSheetId="7">#REF!</definedName>
    <definedName name="地区明确222">#REF!</definedName>
    <definedName name="基金" localSheetId="0" hidden="1">{#N/A,#N/A,FALSE,"p9";#N/A,#N/A,FALSE,"p1";#N/A,#N/A,FALSE,"p2";#N/A,#N/A,FALSE,"p3";#N/A,#N/A,FALSE,"p4";#N/A,#N/A,FALSE,"p5";#N/A,#N/A,FALSE,"p6";#N/A,#N/A,FALSE,"p7";#N/A,#N/A,FALSE,"p8"}</definedName>
    <definedName name="基金" localSheetId="20" hidden="1">{#N/A,#N/A,FALSE,"p9";#N/A,#N/A,FALSE,"p1";#N/A,#N/A,FALSE,"p2";#N/A,#N/A,FALSE,"p3";#N/A,#N/A,FALSE,"p4";#N/A,#N/A,FALSE,"p5";#N/A,#N/A,FALSE,"p6";#N/A,#N/A,FALSE,"p7";#N/A,#N/A,FALSE,"p8"}</definedName>
    <definedName name="基金" localSheetId="23" hidden="1">{#N/A,#N/A,FALSE,"p9";#N/A,#N/A,FALSE,"p1";#N/A,#N/A,FALSE,"p2";#N/A,#N/A,FALSE,"p3";#N/A,#N/A,FALSE,"p4";#N/A,#N/A,FALSE,"p5";#N/A,#N/A,FALSE,"p6";#N/A,#N/A,FALSE,"p7";#N/A,#N/A,FALSE,"p8"}</definedName>
    <definedName name="基金" localSheetId="2" hidden="1">{#N/A,#N/A,FALSE,"p9";#N/A,#N/A,FALSE,"p1";#N/A,#N/A,FALSE,"p2";#N/A,#N/A,FALSE,"p3";#N/A,#N/A,FALSE,"p4";#N/A,#N/A,FALSE,"p5";#N/A,#N/A,FALSE,"p6";#N/A,#N/A,FALSE,"p7";#N/A,#N/A,FALSE,"p8"}</definedName>
    <definedName name="基金" localSheetId="7" hidden="1">{#N/A,#N/A,FALSE,"p9";#N/A,#N/A,FALSE,"p1";#N/A,#N/A,FALSE,"p2";#N/A,#N/A,FALSE,"p3";#N/A,#N/A,FALSE,"p4";#N/A,#N/A,FALSE,"p5";#N/A,#N/A,FALSE,"p6";#N/A,#N/A,FALSE,"p7";#N/A,#N/A,FALSE,"p8"}</definedName>
    <definedName name="基金" hidden="1">{#N/A,#N/A,FALSE,"p9";#N/A,#N/A,FALSE,"p1";#N/A,#N/A,FALSE,"p2";#N/A,#N/A,FALSE,"p3";#N/A,#N/A,FALSE,"p4";#N/A,#N/A,FALSE,"p5";#N/A,#N/A,FALSE,"p6";#N/A,#N/A,FALSE,"p7";#N/A,#N/A,FALSE,"p8"}</definedName>
    <definedName name="计划1" localSheetId="0" hidden="1">{#N/A,#N/A,FALSE,"p9";#N/A,#N/A,FALSE,"p1";#N/A,#N/A,FALSE,"p2";#N/A,#N/A,FALSE,"p3";#N/A,#N/A,FALSE,"p4";#N/A,#N/A,FALSE,"p5";#N/A,#N/A,FALSE,"p6";#N/A,#N/A,FALSE,"p7";#N/A,#N/A,FALSE,"p8"}</definedName>
    <definedName name="计划1" localSheetId="20" hidden="1">{#N/A,#N/A,FALSE,"p9";#N/A,#N/A,FALSE,"p1";#N/A,#N/A,FALSE,"p2";#N/A,#N/A,FALSE,"p3";#N/A,#N/A,FALSE,"p4";#N/A,#N/A,FALSE,"p5";#N/A,#N/A,FALSE,"p6";#N/A,#N/A,FALSE,"p7";#N/A,#N/A,FALSE,"p8"}</definedName>
    <definedName name="计划1" localSheetId="23" hidden="1">{#N/A,#N/A,FALSE,"p9";#N/A,#N/A,FALSE,"p1";#N/A,#N/A,FALSE,"p2";#N/A,#N/A,FALSE,"p3";#N/A,#N/A,FALSE,"p4";#N/A,#N/A,FALSE,"p5";#N/A,#N/A,FALSE,"p6";#N/A,#N/A,FALSE,"p7";#N/A,#N/A,FALSE,"p8"}</definedName>
    <definedName name="计划1" localSheetId="2" hidden="1">{#N/A,#N/A,FALSE,"p9";#N/A,#N/A,FALSE,"p1";#N/A,#N/A,FALSE,"p2";#N/A,#N/A,FALSE,"p3";#N/A,#N/A,FALSE,"p4";#N/A,#N/A,FALSE,"p5";#N/A,#N/A,FALSE,"p6";#N/A,#N/A,FALSE,"p7";#N/A,#N/A,FALSE,"p8"}</definedName>
    <definedName name="计划1" localSheetId="7" hidden="1">{#N/A,#N/A,FALSE,"p9";#N/A,#N/A,FALSE,"p1";#N/A,#N/A,FALSE,"p2";#N/A,#N/A,FALSE,"p3";#N/A,#N/A,FALSE,"p4";#N/A,#N/A,FALSE,"p5";#N/A,#N/A,FALSE,"p6";#N/A,#N/A,FALSE,"p7";#N/A,#N/A,FALSE,"p8"}</definedName>
    <definedName name="计划1" hidden="1">{#N/A,#N/A,FALSE,"p9";#N/A,#N/A,FALSE,"p1";#N/A,#N/A,FALSE,"p2";#N/A,#N/A,FALSE,"p3";#N/A,#N/A,FALSE,"p4";#N/A,#N/A,FALSE,"p5";#N/A,#N/A,FALSE,"p6";#N/A,#N/A,FALSE,"p7";#N/A,#N/A,FALSE,"p8"}</definedName>
    <definedName name="计划2" localSheetId="20" hidden="1">{#N/A,#N/A,FALSE,"p9";#N/A,#N/A,FALSE,"p1";#N/A,#N/A,FALSE,"p2";#N/A,#N/A,FALSE,"p3";#N/A,#N/A,FALSE,"p4";#N/A,#N/A,FALSE,"p5";#N/A,#N/A,FALSE,"p6";#N/A,#N/A,FALSE,"p7";#N/A,#N/A,FALSE,"p8"}</definedName>
    <definedName name="计划2" localSheetId="23" hidden="1">{#N/A,#N/A,FALSE,"p9";#N/A,#N/A,FALSE,"p1";#N/A,#N/A,FALSE,"p2";#N/A,#N/A,FALSE,"p3";#N/A,#N/A,FALSE,"p4";#N/A,#N/A,FALSE,"p5";#N/A,#N/A,FALSE,"p6";#N/A,#N/A,FALSE,"p7";#N/A,#N/A,FALSE,"p8"}</definedName>
    <definedName name="计划2" localSheetId="2" hidden="1">{#N/A,#N/A,FALSE,"p9";#N/A,#N/A,FALSE,"p1";#N/A,#N/A,FALSE,"p2";#N/A,#N/A,FALSE,"p3";#N/A,#N/A,FALSE,"p4";#N/A,#N/A,FALSE,"p5";#N/A,#N/A,FALSE,"p6";#N/A,#N/A,FALSE,"p7";#N/A,#N/A,FALSE,"p8"}</definedName>
    <definedName name="计划2" hidden="1">{#N/A,#N/A,FALSE,"p9";#N/A,#N/A,FALSE,"p1";#N/A,#N/A,FALSE,"p2";#N/A,#N/A,FALSE,"p3";#N/A,#N/A,FALSE,"p4";#N/A,#N/A,FALSE,"p5";#N/A,#N/A,FALSE,"p6";#N/A,#N/A,FALSE,"p7";#N/A,#N/A,FALSE,"p8"}</definedName>
  </definedNames>
  <calcPr calcId="124519"/>
</workbook>
</file>

<file path=xl/calcChain.xml><?xml version="1.0" encoding="utf-8"?>
<calcChain xmlns="http://schemas.openxmlformats.org/spreadsheetml/2006/main">
  <c r="E8" i="37"/>
  <c r="B8"/>
  <c r="B27" i="18"/>
  <c r="D7" i="43"/>
  <c r="C7"/>
  <c r="B7" s="1"/>
  <c r="B5"/>
  <c r="B9" i="42"/>
  <c r="B29" s="1"/>
  <c r="E8" i="17" l="1"/>
  <c r="D8"/>
  <c r="C6"/>
  <c r="C25" i="6"/>
  <c r="C27"/>
  <c r="C31"/>
  <c r="C374" i="32"/>
  <c r="C20" i="6"/>
  <c r="C10"/>
  <c r="C162" i="32"/>
  <c r="C117"/>
  <c r="C114" s="1"/>
  <c r="C362"/>
  <c r="C275"/>
  <c r="C270"/>
  <c r="C269" s="1"/>
  <c r="C223"/>
  <c r="C161" s="1"/>
  <c r="C18"/>
  <c r="C6"/>
  <c r="X6" s="1"/>
  <c r="Y26" i="14"/>
  <c r="X26"/>
  <c r="Y25"/>
  <c r="X25"/>
  <c r="Y24"/>
  <c r="X24"/>
  <c r="X23"/>
  <c r="W23"/>
  <c r="O23"/>
  <c r="N23"/>
  <c r="M23"/>
  <c r="I23"/>
  <c r="H23"/>
  <c r="G23"/>
  <c r="C23"/>
  <c r="Y21"/>
  <c r="X21"/>
  <c r="Q21"/>
  <c r="P21"/>
  <c r="K21"/>
  <c r="J21"/>
  <c r="C20"/>
  <c r="C17"/>
  <c r="C15"/>
  <c r="C12"/>
  <c r="Y11"/>
  <c r="X11"/>
  <c r="Q11"/>
  <c r="P11"/>
  <c r="K11"/>
  <c r="J11"/>
  <c r="Y10"/>
  <c r="X10"/>
  <c r="Q10"/>
  <c r="P10"/>
  <c r="K10"/>
  <c r="J10"/>
  <c r="Y9"/>
  <c r="X9"/>
  <c r="Q9"/>
  <c r="P9"/>
  <c r="K9"/>
  <c r="J9"/>
  <c r="C9"/>
  <c r="Y8"/>
  <c r="X8"/>
  <c r="Q8"/>
  <c r="P8"/>
  <c r="K8"/>
  <c r="J8"/>
  <c r="Y7"/>
  <c r="X7"/>
  <c r="Q7"/>
  <c r="P7"/>
  <c r="K7"/>
  <c r="J7"/>
  <c r="Y6"/>
  <c r="X6"/>
  <c r="Q6"/>
  <c r="P6"/>
  <c r="K6"/>
  <c r="J6"/>
  <c r="C6"/>
  <c r="Y5"/>
  <c r="X5"/>
  <c r="Q5"/>
  <c r="P5"/>
  <c r="K5"/>
  <c r="J5"/>
  <c r="F5"/>
  <c r="C5"/>
  <c r="C30" i="13"/>
  <c r="C26"/>
  <c r="C22"/>
  <c r="C18"/>
  <c r="C13"/>
  <c r="C10"/>
  <c r="C6"/>
  <c r="C5"/>
  <c r="X15" i="30"/>
  <c r="W15"/>
  <c r="X14"/>
  <c r="W14"/>
  <c r="X13"/>
  <c r="W13"/>
  <c r="W12"/>
  <c r="V12"/>
  <c r="N12"/>
  <c r="M12"/>
  <c r="L12"/>
  <c r="H12"/>
  <c r="G12"/>
  <c r="F12"/>
  <c r="X5"/>
  <c r="W5"/>
  <c r="P5"/>
  <c r="O5"/>
  <c r="J5"/>
  <c r="I5"/>
  <c r="E5"/>
  <c r="Y15" i="12"/>
  <c r="X15"/>
  <c r="Y14"/>
  <c r="X14"/>
  <c r="Y13"/>
  <c r="X13"/>
  <c r="X12"/>
  <c r="W12"/>
  <c r="O12"/>
  <c r="N12"/>
  <c r="M12"/>
  <c r="I12"/>
  <c r="H12"/>
  <c r="G12"/>
  <c r="Y11"/>
  <c r="X11"/>
  <c r="Q11"/>
  <c r="P11"/>
  <c r="K11"/>
  <c r="J11"/>
  <c r="Y10"/>
  <c r="X10"/>
  <c r="Q10"/>
  <c r="P10"/>
  <c r="K10"/>
  <c r="J10"/>
  <c r="Y9"/>
  <c r="X9"/>
  <c r="Q9"/>
  <c r="P9"/>
  <c r="K9"/>
  <c r="J9"/>
  <c r="Y8"/>
  <c r="X8"/>
  <c r="Q8"/>
  <c r="P8"/>
  <c r="K8"/>
  <c r="J8"/>
  <c r="Y7"/>
  <c r="X7"/>
  <c r="Q7"/>
  <c r="P7"/>
  <c r="K7"/>
  <c r="J7"/>
  <c r="Y6"/>
  <c r="X6"/>
  <c r="Q6"/>
  <c r="P6"/>
  <c r="K6"/>
  <c r="J6"/>
  <c r="Y5"/>
  <c r="X5"/>
  <c r="Q5"/>
  <c r="P5"/>
  <c r="K5"/>
  <c r="J5"/>
  <c r="F5"/>
  <c r="X12" i="27"/>
  <c r="W12"/>
  <c r="X11"/>
  <c r="W11"/>
  <c r="X10"/>
  <c r="W10"/>
  <c r="W9"/>
  <c r="V9"/>
  <c r="N9"/>
  <c r="M9"/>
  <c r="L9"/>
  <c r="H9"/>
  <c r="G9"/>
  <c r="F9"/>
  <c r="X8"/>
  <c r="W8"/>
  <c r="P8"/>
  <c r="O8"/>
  <c r="J8"/>
  <c r="I8"/>
  <c r="X7"/>
  <c r="W7"/>
  <c r="P7"/>
  <c r="O7"/>
  <c r="J7"/>
  <c r="I7"/>
  <c r="E7"/>
  <c r="X6"/>
  <c r="W6"/>
  <c r="P6"/>
  <c r="O6"/>
  <c r="J6"/>
  <c r="I6"/>
  <c r="X5"/>
  <c r="W5"/>
  <c r="P5"/>
  <c r="O5"/>
  <c r="J5"/>
  <c r="I5"/>
  <c r="E5"/>
  <c r="B16" i="29"/>
  <c r="C38" i="9"/>
  <c r="Y15"/>
  <c r="X15"/>
  <c r="Y14"/>
  <c r="X14"/>
  <c r="Y13"/>
  <c r="X13"/>
  <c r="Q13"/>
  <c r="P13"/>
  <c r="K13"/>
  <c r="J13"/>
  <c r="Y12"/>
  <c r="X12"/>
  <c r="Q12"/>
  <c r="P12"/>
  <c r="K12"/>
  <c r="J12"/>
  <c r="Y11"/>
  <c r="X11"/>
  <c r="Q11"/>
  <c r="P11"/>
  <c r="K11"/>
  <c r="J11"/>
  <c r="F11"/>
  <c r="Y10"/>
  <c r="X10"/>
  <c r="Q10"/>
  <c r="P10"/>
  <c r="K10"/>
  <c r="J10"/>
  <c r="Y9"/>
  <c r="X9"/>
  <c r="Q9"/>
  <c r="P9"/>
  <c r="K9"/>
  <c r="J9"/>
  <c r="Y8"/>
  <c r="X8"/>
  <c r="Q8"/>
  <c r="P8"/>
  <c r="K8"/>
  <c r="J8"/>
  <c r="F8"/>
  <c r="B11" i="24"/>
  <c r="B15" i="7"/>
  <c r="B11"/>
  <c r="C5" i="6"/>
  <c r="Y6" i="32"/>
  <c r="Y5"/>
  <c r="Y4"/>
  <c r="X4"/>
  <c r="X29" i="26"/>
  <c r="W29"/>
  <c r="X28"/>
  <c r="W28"/>
  <c r="W27"/>
  <c r="V27"/>
  <c r="N27"/>
  <c r="M27"/>
  <c r="L27"/>
  <c r="H27"/>
  <c r="G27"/>
  <c r="F27"/>
  <c r="X26"/>
  <c r="W26"/>
  <c r="P26"/>
  <c r="O26"/>
  <c r="J26"/>
  <c r="I26"/>
  <c r="X22"/>
  <c r="W22"/>
  <c r="P22"/>
  <c r="O22"/>
  <c r="J22"/>
  <c r="I22"/>
  <c r="X6"/>
  <c r="W6"/>
  <c r="P6"/>
  <c r="O6"/>
  <c r="J6"/>
  <c r="I6"/>
  <c r="X5"/>
  <c r="O5"/>
  <c r="I5"/>
  <c r="E5"/>
  <c r="B5"/>
  <c r="P5" s="1"/>
  <c r="B26" i="4"/>
  <c r="B19"/>
  <c r="B5"/>
  <c r="C8" i="17" l="1"/>
  <c r="C5" i="32"/>
  <c r="X5" s="1"/>
  <c r="W5" i="26"/>
  <c r="J5"/>
</calcChain>
</file>

<file path=xl/comments1.xml><?xml version="1.0" encoding="utf-8"?>
<comments xmlns="http://schemas.openxmlformats.org/spreadsheetml/2006/main">
  <authors>
    <author>作者</author>
  </authors>
  <commentList>
    <comment ref="A21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2012年科目名称改动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B66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与2011年科目名称不同，2011年“预算编制业务”</t>
        </r>
      </text>
    </comment>
  </commentList>
</comments>
</file>

<file path=xl/sharedStrings.xml><?xml version="1.0" encoding="utf-8"?>
<sst xmlns="http://schemas.openxmlformats.org/spreadsheetml/2006/main" count="1315" uniqueCount="882">
  <si>
    <r>
      <rPr>
        <sz val="11"/>
        <rFont val="方正仿宋_GBK"/>
        <charset val="134"/>
      </rPr>
      <t>单位：万元</t>
    </r>
  </si>
  <si>
    <r>
      <rPr>
        <b/>
        <sz val="12"/>
        <rFont val="宋体"/>
        <family val="3"/>
        <charset val="134"/>
      </rPr>
      <t>项</t>
    </r>
    <r>
      <rPr>
        <b/>
        <sz val="12"/>
        <rFont val="宋体"/>
        <family val="3"/>
        <charset val="134"/>
      </rPr>
      <t>目</t>
    </r>
  </si>
  <si>
    <t>预算数</t>
  </si>
  <si>
    <t>一、税收收入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</si>
  <si>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</si>
  <si>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</si>
  <si>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</si>
  <si>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</si>
  <si>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</si>
  <si>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</si>
  <si>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</si>
  <si>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</si>
  <si>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</si>
  <si>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</si>
  <si>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</si>
  <si>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</si>
  <si>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环境保护税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</si>
  <si>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</si>
  <si>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</si>
  <si>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</si>
  <si>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</si>
  <si>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</si>
  <si>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政府住房基金收入</t>
  </si>
  <si>
    <t xml:space="preserve">    其他收入</t>
  </si>
  <si>
    <t>收入合计</t>
  </si>
  <si>
    <t>项目</t>
  </si>
  <si>
    <r>
      <rPr>
        <b/>
        <sz val="11"/>
        <rFont val="方正书宋_GBK"/>
        <charset val="134"/>
      </rPr>
      <t>预算数</t>
    </r>
  </si>
  <si>
    <r>
      <rPr>
        <sz val="11"/>
        <rFont val="方正书宋_GBK"/>
        <charset val="134"/>
      </rPr>
      <t>科目编码</t>
    </r>
  </si>
  <si>
    <r>
      <rPr>
        <sz val="11"/>
        <rFont val="方正书宋_GBK"/>
        <charset val="134"/>
      </rPr>
      <t>科目（单位）名称</t>
    </r>
  </si>
  <si>
    <r>
      <rPr>
        <sz val="11"/>
        <rFont val="方正书宋_GBK"/>
        <charset val="134"/>
      </rPr>
      <t>合计</t>
    </r>
  </si>
  <si>
    <t>一、本级支出</t>
  </si>
  <si>
    <t>201</t>
  </si>
  <si>
    <r>
      <rPr>
        <sz val="11"/>
        <rFont val="方正仿宋_GBK"/>
        <charset val="134"/>
      </rPr>
      <t>一般公共服务支出类合计</t>
    </r>
  </si>
  <si>
    <t xml:space="preserve">    一般公共服务</t>
  </si>
  <si>
    <t>20101</t>
  </si>
  <si>
    <r>
      <rPr>
        <sz val="11"/>
        <rFont val="Times New Roman"/>
        <family val="1"/>
      </rPr>
      <t xml:space="preserve"> </t>
    </r>
    <r>
      <rPr>
        <sz val="11"/>
        <rFont val="方正仿宋_GBK"/>
        <charset val="134"/>
      </rPr>
      <t>人大事务款合计</t>
    </r>
  </si>
  <si>
    <t xml:space="preserve">    公共安全支出</t>
  </si>
  <si>
    <t xml:space="preserve">    教育支出</t>
  </si>
  <si>
    <t xml:space="preserve">    科学技术支出</t>
  </si>
  <si>
    <r>
      <rPr>
        <sz val="11"/>
        <rFont val="方正书宋_GBK"/>
        <charset val="134"/>
      </rPr>
      <t xml:space="preserve">    文化</t>
    </r>
    <r>
      <rPr>
        <sz val="12"/>
        <rFont val="宋体"/>
        <family val="3"/>
        <charset val="134"/>
      </rPr>
      <t>旅游体育与传媒支出</t>
    </r>
  </si>
  <si>
    <t xml:space="preserve">    社会保障和就业支出</t>
  </si>
  <si>
    <r>
      <rPr>
        <sz val="11"/>
        <rFont val="方正书宋_GBK"/>
        <charset val="134"/>
      </rPr>
      <t xml:space="preserve">    </t>
    </r>
    <r>
      <rPr>
        <sz val="12"/>
        <rFont val="宋体"/>
        <family val="3"/>
        <charset val="134"/>
      </rPr>
      <t>卫生健康支出</t>
    </r>
  </si>
  <si>
    <t xml:space="preserve">    节能环保支出</t>
  </si>
  <si>
    <t xml:space="preserve">    城乡社区支出</t>
  </si>
  <si>
    <t xml:space="preserve">    农林水支出</t>
  </si>
  <si>
    <t xml:space="preserve">    交通运输支出</t>
  </si>
  <si>
    <t xml:space="preserve">    商业服务业等支出</t>
  </si>
  <si>
    <r>
      <rPr>
        <sz val="11"/>
        <rFont val="方正书宋_GBK"/>
        <charset val="134"/>
      </rPr>
      <t xml:space="preserve">    </t>
    </r>
    <r>
      <rPr>
        <sz val="12"/>
        <rFont val="宋体"/>
        <family val="3"/>
        <charset val="134"/>
      </rPr>
      <t>自然资源海洋气象等支出</t>
    </r>
  </si>
  <si>
    <t xml:space="preserve">    住房保障支出</t>
  </si>
  <si>
    <t xml:space="preserve">    粮油物资储备支出</t>
  </si>
  <si>
    <t xml:space="preserve">    灾害防治及应急管理支出</t>
  </si>
  <si>
    <t xml:space="preserve">    预备费</t>
  </si>
  <si>
    <t>2010101</t>
  </si>
  <si>
    <r>
      <rPr>
        <sz val="11"/>
        <rFont val="Times New Roman"/>
        <family val="1"/>
      </rPr>
      <t xml:space="preserve">  </t>
    </r>
    <r>
      <rPr>
        <sz val="11"/>
        <rFont val="方正仿宋_GBK"/>
        <charset val="134"/>
      </rPr>
      <t>行政运行项合计</t>
    </r>
  </si>
  <si>
    <t xml:space="preserve">    债务付息支出</t>
  </si>
  <si>
    <t xml:space="preserve">    债务发行费用支出</t>
  </si>
  <si>
    <t>2010199</t>
  </si>
  <si>
    <r>
      <rPr>
        <sz val="11"/>
        <rFont val="Times New Roman"/>
        <family val="1"/>
      </rPr>
      <t xml:space="preserve">  </t>
    </r>
    <r>
      <rPr>
        <sz val="11"/>
        <rFont val="方正仿宋_GBK"/>
        <charset val="134"/>
      </rPr>
      <t>其他人大事务支出项合计</t>
    </r>
  </si>
  <si>
    <t xml:space="preserve">    其他支出</t>
  </si>
  <si>
    <t>二、对下税收返还和转移支付</t>
  </si>
  <si>
    <t>合计</t>
  </si>
  <si>
    <t>23203</t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</si>
  <si>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地方政府一般债务付息支出款合计</t>
    </r>
  </si>
  <si>
    <t>2320301</t>
  </si>
  <si>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地方政府一般债券付息支出项合计</t>
    </r>
  </si>
  <si>
    <r>
      <rPr>
        <b/>
        <sz val="11"/>
        <rFont val="方正书宋_GBK"/>
        <charset val="134"/>
      </rPr>
      <t>科目编码</t>
    </r>
  </si>
  <si>
    <t>科目名称</t>
  </si>
  <si>
    <t>232</t>
  </si>
  <si>
    <r>
      <rPr>
        <b/>
        <sz val="11"/>
        <rFont val="宋体"/>
        <family val="3"/>
        <charset val="134"/>
      </rPr>
      <t>债务付息支出类合计</t>
    </r>
  </si>
  <si>
    <t>一、一般公共服务</t>
  </si>
  <si>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地方政府一般债务付息支出款合计</t>
    </r>
  </si>
  <si>
    <t xml:space="preserve">  20101</t>
  </si>
  <si>
    <t xml:space="preserve">    人大事务</t>
  </si>
  <si>
    <r>
      <rPr>
        <sz val="11"/>
        <rFont val="Times New Roman"/>
        <family val="1"/>
      </rPr>
      <t xml:space="preserve">  </t>
    </r>
    <r>
      <rPr>
        <sz val="11"/>
        <rFont val="宋体"/>
        <family val="3"/>
        <charset val="134"/>
      </rPr>
      <t>地方政府一般债券付息支出项合计</t>
    </r>
  </si>
  <si>
    <t xml:space="preserve">      行政运行</t>
  </si>
  <si>
    <t xml:space="preserve">      一般行政管理事务</t>
  </si>
  <si>
    <t xml:space="preserve">      机关服务</t>
  </si>
  <si>
    <t xml:space="preserve">      人大监督</t>
  </si>
  <si>
    <t xml:space="preserve">      代表工作</t>
  </si>
  <si>
    <t xml:space="preserve">  20102</t>
  </si>
  <si>
    <t xml:space="preserve">    政协事务</t>
  </si>
  <si>
    <t xml:space="preserve">      政协会议</t>
  </si>
  <si>
    <t xml:space="preserve">      委员视察</t>
  </si>
  <si>
    <t xml:space="preserve">  20103</t>
  </si>
  <si>
    <t xml:space="preserve">    政府办公厅(室)及相关机构事务</t>
  </si>
  <si>
    <t xml:space="preserve">      政务公开审批</t>
  </si>
  <si>
    <t xml:space="preserve">      信访事务</t>
  </si>
  <si>
    <t xml:space="preserve">      其他政府办公厅（室）及相关机构事务支出</t>
  </si>
  <si>
    <t xml:space="preserve">  20104</t>
  </si>
  <si>
    <t xml:space="preserve">    发展与改革事务</t>
  </si>
  <si>
    <t xml:space="preserve">      日常经济运行调节</t>
  </si>
  <si>
    <t xml:space="preserve">      物价管理</t>
  </si>
  <si>
    <t xml:space="preserve">  20105</t>
  </si>
  <si>
    <t xml:space="preserve">    统计信息事务</t>
  </si>
  <si>
    <t xml:space="preserve">      专项统计业务</t>
  </si>
  <si>
    <t xml:space="preserve">      专项普查活动</t>
  </si>
  <si>
    <t xml:space="preserve">  20106</t>
  </si>
  <si>
    <t xml:space="preserve">    财政事务</t>
  </si>
  <si>
    <t xml:space="preserve">      信息化建设</t>
  </si>
  <si>
    <t xml:space="preserve">      财政委托业务支出</t>
  </si>
  <si>
    <t xml:space="preserve">      事业运行</t>
  </si>
  <si>
    <t xml:space="preserve">      其他财政事务支出</t>
  </si>
  <si>
    <t xml:space="preserve">  20107</t>
  </si>
  <si>
    <t xml:space="preserve">    税收事务</t>
  </si>
  <si>
    <t xml:space="preserve">  20108</t>
  </si>
  <si>
    <t xml:space="preserve">    审计事务</t>
  </si>
  <si>
    <t xml:space="preserve">      审计业务</t>
  </si>
  <si>
    <t xml:space="preserve">  20111</t>
  </si>
  <si>
    <t xml:space="preserve">    纪检监察事务</t>
  </si>
  <si>
    <t xml:space="preserve">  20113</t>
  </si>
  <si>
    <t xml:space="preserve">    商贸事务</t>
  </si>
  <si>
    <t xml:space="preserve">      其他商贸事务支出</t>
  </si>
  <si>
    <t xml:space="preserve">  20126</t>
  </si>
  <si>
    <t xml:space="preserve">    档案事务</t>
  </si>
  <si>
    <t xml:space="preserve">      档案馆</t>
  </si>
  <si>
    <t xml:space="preserve">  20128</t>
  </si>
  <si>
    <t xml:space="preserve">    民主党派及工商联事务</t>
  </si>
  <si>
    <t xml:space="preserve">  20129</t>
  </si>
  <si>
    <t xml:space="preserve">    群众团体事务</t>
  </si>
  <si>
    <t xml:space="preserve">      工会事务</t>
  </si>
  <si>
    <t xml:space="preserve">      其他群众团体事务支出</t>
  </si>
  <si>
    <t xml:space="preserve">  20131</t>
  </si>
  <si>
    <t xml:space="preserve">    党委办公厅（室）及相关机构事务</t>
  </si>
  <si>
    <t xml:space="preserve">      专项业务</t>
  </si>
  <si>
    <t xml:space="preserve">  20132</t>
  </si>
  <si>
    <t xml:space="preserve">    组织事务</t>
  </si>
  <si>
    <t xml:space="preserve">  20133</t>
  </si>
  <si>
    <t xml:space="preserve">    宣传事务</t>
  </si>
  <si>
    <t xml:space="preserve">      其他宣传事务支出</t>
  </si>
  <si>
    <t xml:space="preserve">  20134</t>
  </si>
  <si>
    <t xml:space="preserve">    统战事务</t>
  </si>
  <si>
    <t xml:space="preserve">      宗教事务</t>
  </si>
  <si>
    <t xml:space="preserve">      其他统战事务支出</t>
  </si>
  <si>
    <t xml:space="preserve">  20136</t>
  </si>
  <si>
    <t xml:space="preserve">    其他共产党事务支出</t>
  </si>
  <si>
    <t xml:space="preserve">  20137</t>
  </si>
  <si>
    <t xml:space="preserve">    网信事务</t>
  </si>
  <si>
    <t xml:space="preserve">  20138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</si>
  <si>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</si>
  <si>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</si>
  <si>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</si>
  <si>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质量安全监管</t>
  </si>
  <si>
    <t xml:space="preserve">      食品安全监管</t>
  </si>
  <si>
    <t>204</t>
  </si>
  <si>
    <t>四、公共安全支出</t>
  </si>
  <si>
    <t xml:space="preserve">  20401</t>
  </si>
  <si>
    <t xml:space="preserve">    武装警察部队</t>
  </si>
  <si>
    <t xml:space="preserve">      武装警察部队</t>
  </si>
  <si>
    <t xml:space="preserve">  20402</t>
  </si>
  <si>
    <t xml:space="preserve">    公安</t>
  </si>
  <si>
    <t xml:space="preserve">      执法办案</t>
  </si>
  <si>
    <t xml:space="preserve">  20404</t>
  </si>
  <si>
    <t xml:space="preserve">    检察</t>
  </si>
  <si>
    <t xml:space="preserve">  20405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</si>
  <si>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</si>
  <si>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</si>
  <si>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</si>
  <si>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</si>
  <si>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20406</t>
  </si>
  <si>
    <t xml:space="preserve">    司法</t>
  </si>
  <si>
    <t xml:space="preserve">      基层司法业务</t>
  </si>
  <si>
    <t xml:space="preserve">      法律援助</t>
  </si>
  <si>
    <t xml:space="preserve">      社区矫正</t>
  </si>
  <si>
    <t>205</t>
  </si>
  <si>
    <t>五、教育支出</t>
  </si>
  <si>
    <t xml:space="preserve">  20501</t>
  </si>
  <si>
    <t xml:space="preserve">    教育管理事务</t>
  </si>
  <si>
    <t xml:space="preserve">  20502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</si>
  <si>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</si>
  <si>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</si>
  <si>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</si>
  <si>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</si>
  <si>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</si>
  <si>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其他普通教育支出</t>
  </si>
  <si>
    <t xml:space="preserve">  20503</t>
  </si>
  <si>
    <t xml:space="preserve">    职业教育</t>
  </si>
  <si>
    <t xml:space="preserve">      中等职业教育</t>
  </si>
  <si>
    <t xml:space="preserve">      技校教育</t>
  </si>
  <si>
    <t xml:space="preserve">  20504</t>
  </si>
  <si>
    <t xml:space="preserve">    成人教育</t>
  </si>
  <si>
    <t xml:space="preserve">      成人初等教育</t>
  </si>
  <si>
    <t xml:space="preserve">  20505</t>
  </si>
  <si>
    <t xml:space="preserve">    广播电视教育</t>
  </si>
  <si>
    <t xml:space="preserve">      广播电视学校</t>
  </si>
  <si>
    <t xml:space="preserve">  20507</t>
  </si>
  <si>
    <t xml:space="preserve">    特殊教育</t>
  </si>
  <si>
    <t xml:space="preserve">      特殊学校教育</t>
  </si>
  <si>
    <t xml:space="preserve">  20508</t>
  </si>
  <si>
    <t xml:space="preserve">    进修及培训</t>
  </si>
  <si>
    <t xml:space="preserve">      教师进修</t>
  </si>
  <si>
    <t xml:space="preserve">      干部教育</t>
  </si>
  <si>
    <t xml:space="preserve">  20509</t>
  </si>
  <si>
    <t xml:space="preserve">    教育费附加安排的支出</t>
  </si>
  <si>
    <t xml:space="preserve">      农村中小学教学设施</t>
  </si>
  <si>
    <t>206</t>
  </si>
  <si>
    <t>六、科学技术支出</t>
  </si>
  <si>
    <t xml:space="preserve">  20601</t>
  </si>
  <si>
    <t xml:space="preserve">    科学技术管理事务</t>
  </si>
  <si>
    <t xml:space="preserve">  20602</t>
  </si>
  <si>
    <t xml:space="preserve">    基础研究</t>
  </si>
  <si>
    <t>2060206</t>
  </si>
  <si>
    <t xml:space="preserve">      专项基础科研</t>
  </si>
  <si>
    <t xml:space="preserve">      科技成果转化与扩散</t>
  </si>
  <si>
    <t xml:space="preserve">  20607</t>
  </si>
  <si>
    <t xml:space="preserve">    科学技术普及</t>
  </si>
  <si>
    <t xml:space="preserve">      机构运行</t>
  </si>
  <si>
    <t xml:space="preserve">      科普活动</t>
  </si>
  <si>
    <t xml:space="preserve">      其他科学技术普及支出</t>
  </si>
  <si>
    <t>207</t>
  </si>
  <si>
    <t>七、文化旅游体育与传媒支出</t>
  </si>
  <si>
    <t xml:space="preserve">  20701</t>
  </si>
  <si>
    <t xml:space="preserve">    文化和旅游</t>
  </si>
  <si>
    <t xml:space="preserve">      图书馆</t>
  </si>
  <si>
    <t xml:space="preserve">      文化活动</t>
  </si>
  <si>
    <t xml:space="preserve">      群众文化</t>
  </si>
  <si>
    <t xml:space="preserve">      其他文化和旅游支出</t>
  </si>
  <si>
    <t xml:space="preserve">  20703</t>
  </si>
  <si>
    <t xml:space="preserve">    体育</t>
  </si>
  <si>
    <t xml:space="preserve">      群众体育</t>
  </si>
  <si>
    <t xml:space="preserve">  20708</t>
  </si>
  <si>
    <t xml:space="preserve">    广播电视</t>
  </si>
  <si>
    <t xml:space="preserve">      电视</t>
  </si>
  <si>
    <t xml:space="preserve">  20799</t>
  </si>
  <si>
    <t xml:space="preserve">    其他文化旅游体育与传媒支出</t>
  </si>
  <si>
    <t xml:space="preserve">      宣传文化发展专项支出</t>
  </si>
  <si>
    <t xml:space="preserve">      其他文化旅游体育与传媒支出</t>
  </si>
  <si>
    <t>208</t>
  </si>
  <si>
    <t>八、社会保障和就业支出</t>
  </si>
  <si>
    <t xml:space="preserve">  20801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</si>
  <si>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</si>
  <si>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</si>
  <si>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</si>
  <si>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</si>
  <si>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</si>
  <si>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</si>
  <si>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劳动人事争议调解仲裁</t>
  </si>
  <si>
    <t xml:space="preserve">      其他人力资源和社会保障管理事务支出</t>
  </si>
  <si>
    <t xml:space="preserve">  20802</t>
  </si>
  <si>
    <t xml:space="preserve">    民政管理事务</t>
  </si>
  <si>
    <t xml:space="preserve">      基层政权建设和社区治理</t>
  </si>
  <si>
    <t xml:space="preserve">  20805</t>
  </si>
  <si>
    <t xml:space="preserve">    行政事业单位养老支出</t>
  </si>
  <si>
    <t xml:space="preserve">      行政单位离退休</t>
  </si>
  <si>
    <t xml:space="preserve">      机关事业单位基本养老保险缴费支出</t>
  </si>
  <si>
    <t xml:space="preserve">      机关事业单位职业年金缴费支出</t>
  </si>
  <si>
    <t xml:space="preserve">      其他行政事业单位养老支出</t>
  </si>
  <si>
    <t xml:space="preserve">  20807</t>
  </si>
  <si>
    <t xml:space="preserve">    就业补助</t>
  </si>
  <si>
    <t xml:space="preserve">      公益性岗位补贴</t>
  </si>
  <si>
    <t xml:space="preserve">      其他就业补助支出</t>
  </si>
  <si>
    <t xml:space="preserve">  20808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</si>
  <si>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</si>
  <si>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</si>
  <si>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</si>
  <si>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</si>
  <si>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</si>
  <si>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</si>
  <si>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 xml:space="preserve">      农村籍退役士兵老年生活补助</t>
  </si>
  <si>
    <t xml:space="preserve">      其他优抚支出</t>
  </si>
  <si>
    <t xml:space="preserve">  20809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</si>
  <si>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</si>
  <si>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</si>
  <si>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</si>
  <si>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</si>
  <si>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</si>
  <si>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</si>
  <si>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</si>
  <si>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20810</t>
  </si>
  <si>
    <t xml:space="preserve">    社会福利</t>
  </si>
  <si>
    <t xml:space="preserve">      儿童福利</t>
  </si>
  <si>
    <t xml:space="preserve">      老年福利</t>
  </si>
  <si>
    <t xml:space="preserve">      殡葬</t>
  </si>
  <si>
    <t xml:space="preserve">      养老服务</t>
  </si>
  <si>
    <t xml:space="preserve">  20811</t>
  </si>
  <si>
    <t xml:space="preserve">    残疾人事业</t>
  </si>
  <si>
    <t xml:space="preserve">      残疾人康复</t>
  </si>
  <si>
    <t xml:space="preserve">      残疾人就业和扶贫</t>
  </si>
  <si>
    <t xml:space="preserve">      残疾人体育</t>
  </si>
  <si>
    <t xml:space="preserve">      残疾人生活和护理补贴</t>
  </si>
  <si>
    <t xml:space="preserve">  20816</t>
  </si>
  <si>
    <t xml:space="preserve">    红十字事业</t>
  </si>
  <si>
    <t xml:space="preserve">      其他红十字事业支出</t>
  </si>
  <si>
    <t xml:space="preserve">  20819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</si>
  <si>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</si>
  <si>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</si>
  <si>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</si>
  <si>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20820</t>
  </si>
  <si>
    <t xml:space="preserve">    临时救助</t>
  </si>
  <si>
    <t xml:space="preserve">      临时救助支出</t>
  </si>
  <si>
    <t xml:space="preserve">      流浪乞讨人员救助支出</t>
  </si>
  <si>
    <t xml:space="preserve">  20821</t>
  </si>
  <si>
    <t xml:space="preserve">    特困人员救助供养</t>
  </si>
  <si>
    <t xml:space="preserve">      农村特困人员救助供养支出</t>
  </si>
  <si>
    <t xml:space="preserve">  20826</t>
  </si>
  <si>
    <t xml:space="preserve">    财政对基本养老保险基金的补助</t>
  </si>
  <si>
    <t xml:space="preserve">      财政对城乡居民基本养老保险基金的补助</t>
  </si>
  <si>
    <t xml:space="preserve">  20827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</si>
  <si>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</si>
  <si>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</si>
  <si>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</si>
  <si>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20828</t>
  </si>
  <si>
    <t xml:space="preserve">    退役军人管理事务</t>
  </si>
  <si>
    <t xml:space="preserve">  20830</t>
  </si>
  <si>
    <t xml:space="preserve">    财政代缴社会保险费支出</t>
  </si>
  <si>
    <t xml:space="preserve">      财政代缴城乡居民基本养老保险费支出</t>
  </si>
  <si>
    <t xml:space="preserve">    其他社会保障和就业支出</t>
  </si>
  <si>
    <t>210</t>
  </si>
  <si>
    <t>九、卫生健康支出</t>
  </si>
  <si>
    <t xml:space="preserve">  21001</t>
  </si>
  <si>
    <t xml:space="preserve">    卫生健康管理事务</t>
  </si>
  <si>
    <t xml:space="preserve">  21002</t>
  </si>
  <si>
    <t xml:space="preserve">    公立医院</t>
  </si>
  <si>
    <t xml:space="preserve">      综合医院</t>
  </si>
  <si>
    <t xml:space="preserve">      其他公立医院支出</t>
  </si>
  <si>
    <t xml:space="preserve">  21003</t>
  </si>
  <si>
    <t xml:space="preserve">    基层医疗卫生机构</t>
  </si>
  <si>
    <t xml:space="preserve">      乡镇卫生院</t>
  </si>
  <si>
    <t xml:space="preserve">      其他基层医疗卫生机构支出</t>
  </si>
  <si>
    <t xml:space="preserve">  21004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</si>
  <si>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</si>
  <si>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</si>
  <si>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</si>
  <si>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</si>
  <si>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基本公共卫生服务</t>
  </si>
  <si>
    <t xml:space="preserve">      重大公共卫生服务</t>
  </si>
  <si>
    <t xml:space="preserve">      其他公共卫生支出</t>
  </si>
  <si>
    <t xml:space="preserve">  21007</t>
  </si>
  <si>
    <t xml:space="preserve">    计划生育事务</t>
  </si>
  <si>
    <t xml:space="preserve">      计划生育服务</t>
  </si>
  <si>
    <t xml:space="preserve">      其他计划生育事务支出</t>
  </si>
  <si>
    <t xml:space="preserve">  21011</t>
  </si>
  <si>
    <t xml:space="preserve">    行政事业单位医疗</t>
  </si>
  <si>
    <t xml:space="preserve">      行政单位医疗</t>
  </si>
  <si>
    <t xml:space="preserve">      事业单位医疗</t>
  </si>
  <si>
    <t xml:space="preserve">      其他行政事业单位医疗支出</t>
  </si>
  <si>
    <t xml:space="preserve">  21012</t>
  </si>
  <si>
    <t xml:space="preserve">    财政对基本医疗保险基金的补助</t>
  </si>
  <si>
    <t xml:space="preserve">      财政对城乡居民基本医疗保险基金的补助</t>
  </si>
  <si>
    <t xml:space="preserve">  21013</t>
  </si>
  <si>
    <t xml:space="preserve">    医疗救助</t>
  </si>
  <si>
    <t xml:space="preserve">      城乡医疗救助</t>
  </si>
  <si>
    <t xml:space="preserve">      疾病应急救助</t>
  </si>
  <si>
    <t xml:space="preserve">  21014</t>
  </si>
  <si>
    <t xml:space="preserve">    优抚对象医疗</t>
  </si>
  <si>
    <t xml:space="preserve">      优抚对象医疗补助</t>
  </si>
  <si>
    <t xml:space="preserve">  21015</t>
  </si>
  <si>
    <t xml:space="preserve">    医疗保障管理事务</t>
  </si>
  <si>
    <t>211</t>
  </si>
  <si>
    <t>十、节能环保支出</t>
  </si>
  <si>
    <t xml:space="preserve">  21103</t>
  </si>
  <si>
    <t xml:space="preserve">    污染防治</t>
  </si>
  <si>
    <t xml:space="preserve">      大气</t>
  </si>
  <si>
    <t xml:space="preserve">      水体</t>
  </si>
  <si>
    <t xml:space="preserve">  21111</t>
  </si>
  <si>
    <t xml:space="preserve">    污染减排</t>
  </si>
  <si>
    <t xml:space="preserve">      减排专项支出</t>
  </si>
  <si>
    <t>212</t>
  </si>
  <si>
    <t>十一、城乡社区支出</t>
  </si>
  <si>
    <t xml:space="preserve">  21201</t>
  </si>
  <si>
    <t xml:space="preserve">    城乡社区管理事务</t>
  </si>
  <si>
    <t>2120101</t>
  </si>
  <si>
    <t>2120102</t>
  </si>
  <si>
    <t>2120104</t>
  </si>
  <si>
    <t xml:space="preserve">      城管执法</t>
  </si>
  <si>
    <t xml:space="preserve">  21203</t>
  </si>
  <si>
    <t xml:space="preserve">    城乡社区公共设施</t>
  </si>
  <si>
    <t xml:space="preserve">    城乡社区环境卫生</t>
  </si>
  <si>
    <t xml:space="preserve">    其他城乡社区支出</t>
  </si>
  <si>
    <t>213</t>
  </si>
  <si>
    <t>十二、农林水支出</t>
  </si>
  <si>
    <t xml:space="preserve">  21301</t>
  </si>
  <si>
    <t xml:space="preserve">    农业农村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</si>
  <si>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</si>
  <si>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</si>
  <si>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</si>
  <si>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</si>
  <si>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</si>
  <si>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农业结构调整补贴</t>
  </si>
  <si>
    <t xml:space="preserve">      农业生产发展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</si>
  <si>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</si>
  <si>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</si>
  <si>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</si>
  <si>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</si>
  <si>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</si>
  <si>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</si>
  <si>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21302</t>
  </si>
  <si>
    <t xml:space="preserve">    林业和草原</t>
  </si>
  <si>
    <t xml:space="preserve">      森林资源培育</t>
  </si>
  <si>
    <t xml:space="preserve">  21303</t>
  </si>
  <si>
    <t xml:space="preserve">    水利</t>
  </si>
  <si>
    <t xml:space="preserve">      水利工程建设</t>
  </si>
  <si>
    <t xml:space="preserve">      水质监测</t>
  </si>
  <si>
    <t xml:space="preserve">      防汛</t>
  </si>
  <si>
    <t xml:space="preserve">      其他水利支出</t>
  </si>
  <si>
    <t xml:space="preserve">  21305</t>
  </si>
  <si>
    <t xml:space="preserve">    扶贫</t>
  </si>
  <si>
    <t xml:space="preserve">      农村基础设施建设</t>
  </si>
  <si>
    <t xml:space="preserve">      其他扶贫支出</t>
  </si>
  <si>
    <t xml:space="preserve">  21307</t>
  </si>
  <si>
    <t xml:space="preserve">    农村综合改革</t>
  </si>
  <si>
    <t xml:space="preserve">      对村级一事一议的补助</t>
  </si>
  <si>
    <t xml:space="preserve">      对村民委员会和村党支部的补助</t>
  </si>
  <si>
    <t xml:space="preserve">      其他农村综合改革支出</t>
  </si>
  <si>
    <t xml:space="preserve">  21308</t>
  </si>
  <si>
    <t xml:space="preserve">    普惠金融发展支出</t>
  </si>
  <si>
    <t xml:space="preserve">      农业保险保费补贴</t>
  </si>
  <si>
    <t xml:space="preserve">      创业担保贷款贴息</t>
  </si>
  <si>
    <t>214</t>
  </si>
  <si>
    <t>十三、交通运输支出</t>
  </si>
  <si>
    <t xml:space="preserve">  21401</t>
  </si>
  <si>
    <t xml:space="preserve">    公路水路运输</t>
  </si>
  <si>
    <t xml:space="preserve">      公路建设</t>
  </si>
  <si>
    <t xml:space="preserve">      公路养护</t>
  </si>
  <si>
    <t>216</t>
  </si>
  <si>
    <t>十五、商业服务业等支出</t>
  </si>
  <si>
    <t xml:space="preserve">  21602</t>
  </si>
  <si>
    <t xml:space="preserve">    商业流通事务</t>
  </si>
  <si>
    <t xml:space="preserve">      其他商业流通事务支出</t>
  </si>
  <si>
    <t xml:space="preserve">  21699</t>
  </si>
  <si>
    <t xml:space="preserve">    其他商业服务业等支出</t>
  </si>
  <si>
    <t xml:space="preserve">      其他商业服务业等支出</t>
  </si>
  <si>
    <t>220</t>
  </si>
  <si>
    <t>十八、自然资源海洋气象等支出</t>
  </si>
  <si>
    <t xml:space="preserve">  22001</t>
  </si>
  <si>
    <t xml:space="preserve">    自然资源事务</t>
  </si>
  <si>
    <t xml:space="preserve">  22005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</si>
  <si>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</si>
  <si>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</si>
  <si>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</si>
  <si>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</si>
  <si>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气象装备保障维护</t>
  </si>
  <si>
    <t>221</t>
  </si>
  <si>
    <t>十九、住房保障支出</t>
  </si>
  <si>
    <t xml:space="preserve">  22101</t>
  </si>
  <si>
    <t xml:space="preserve">    保障性安居工程支出</t>
  </si>
  <si>
    <t xml:space="preserve">      廉租住房</t>
  </si>
  <si>
    <t xml:space="preserve">      农村危房改造</t>
  </si>
  <si>
    <t xml:space="preserve">      公共租赁住房</t>
  </si>
  <si>
    <t xml:space="preserve">  22102</t>
  </si>
  <si>
    <t xml:space="preserve">    住房改革支出</t>
  </si>
  <si>
    <t xml:space="preserve">      住房公积金</t>
  </si>
  <si>
    <t xml:space="preserve">  22103</t>
  </si>
  <si>
    <t xml:space="preserve">    城乡社区住宅</t>
  </si>
  <si>
    <t xml:space="preserve">      其他城乡社区住宅支出</t>
  </si>
  <si>
    <t>222</t>
  </si>
  <si>
    <t>二十、粮油物资储备支出</t>
  </si>
  <si>
    <t xml:space="preserve">  22201</t>
  </si>
  <si>
    <t xml:space="preserve">    粮油事务</t>
  </si>
  <si>
    <t xml:space="preserve">      粮食专项业务活动</t>
  </si>
  <si>
    <t>224</t>
  </si>
  <si>
    <t>二十一、灾害防治及应急管理支出</t>
  </si>
  <si>
    <t xml:space="preserve">  22401</t>
  </si>
  <si>
    <t xml:space="preserve">    应急管理事务</t>
  </si>
  <si>
    <t xml:space="preserve">      安全监管</t>
  </si>
  <si>
    <t xml:space="preserve">  22402</t>
  </si>
  <si>
    <t xml:space="preserve">    消防事务</t>
  </si>
  <si>
    <t xml:space="preserve">      消防应急救援</t>
  </si>
  <si>
    <t xml:space="preserve">  22407</t>
  </si>
  <si>
    <t xml:space="preserve">    自然灾害救灾及恢复重建支出</t>
  </si>
  <si>
    <t xml:space="preserve">      其他自然灾害救灾及恢复重建支出</t>
  </si>
  <si>
    <t>二十二、预备费</t>
  </si>
  <si>
    <t xml:space="preserve">  23203</t>
  </si>
  <si>
    <t xml:space="preserve">    地方政府一般债务付息支出</t>
  </si>
  <si>
    <t xml:space="preserve">      地方政府其他一般债券付息支出</t>
  </si>
  <si>
    <t>233</t>
  </si>
  <si>
    <t xml:space="preserve">  23303</t>
  </si>
  <si>
    <t xml:space="preserve">    地方政府一般债务发行费用支出</t>
  </si>
  <si>
    <t>229</t>
  </si>
  <si>
    <t xml:space="preserve">  22902</t>
  </si>
  <si>
    <t xml:space="preserve">    年初预留</t>
  </si>
  <si>
    <t xml:space="preserve">  22999</t>
  </si>
  <si>
    <t xml:space="preserve">    2299901</t>
  </si>
  <si>
    <t xml:space="preserve">      其他支出</t>
  </si>
  <si>
    <t>支出合计</t>
  </si>
  <si>
    <r>
      <rPr>
        <b/>
        <sz val="11"/>
        <rFont val="方正书宋_GBK"/>
        <charset val="134"/>
      </rPr>
      <t>科目名称</t>
    </r>
  </si>
  <si>
    <t xml:space="preserve"> 机关工资福利支出</t>
  </si>
  <si>
    <t>[50101]</t>
  </si>
  <si>
    <t xml:space="preserve">  工资奖金津补贴</t>
  </si>
  <si>
    <t>[50102]</t>
  </si>
  <si>
    <t xml:space="preserve">  社会保障缴费</t>
  </si>
  <si>
    <t>[50103]</t>
  </si>
  <si>
    <t xml:space="preserve">  住房公积金</t>
  </si>
  <si>
    <t>[50199]</t>
  </si>
  <si>
    <t xml:space="preserve">  其他工资福利支出</t>
  </si>
  <si>
    <t xml:space="preserve"> 机关商品和服务支出</t>
  </si>
  <si>
    <t>[50201]</t>
  </si>
  <si>
    <t xml:space="preserve">  办公经费</t>
  </si>
  <si>
    <t>[50202]</t>
  </si>
  <si>
    <t xml:space="preserve">  会议费</t>
  </si>
  <si>
    <t>[50203]</t>
  </si>
  <si>
    <t xml:space="preserve">  培训费</t>
  </si>
  <si>
    <t>[50204]</t>
  </si>
  <si>
    <t xml:space="preserve">  专用材料购置费</t>
  </si>
  <si>
    <t>[50205]</t>
  </si>
  <si>
    <t xml:space="preserve">  委托业务费</t>
  </si>
  <si>
    <t>[50206]</t>
  </si>
  <si>
    <t xml:space="preserve">  公务接待费</t>
  </si>
  <si>
    <t>[50208]</t>
  </si>
  <si>
    <t xml:space="preserve">  公务用车运行维护费</t>
  </si>
  <si>
    <t>[50209]</t>
  </si>
  <si>
    <t xml:space="preserve">  维修（护）费</t>
  </si>
  <si>
    <t>[50299]</t>
  </si>
  <si>
    <t xml:space="preserve">  其他商品和服务支出</t>
  </si>
  <si>
    <t xml:space="preserve"> 机关资本性支出（一）</t>
  </si>
  <si>
    <t>[50306]</t>
  </si>
  <si>
    <t xml:space="preserve">  设备购置</t>
  </si>
  <si>
    <t xml:space="preserve"> 对事业单位经常性补助</t>
  </si>
  <si>
    <t>[50501]</t>
  </si>
  <si>
    <t xml:space="preserve">  工资福利支出</t>
  </si>
  <si>
    <t>[50502]</t>
  </si>
  <si>
    <t xml:space="preserve">  商品和服务支出</t>
  </si>
  <si>
    <t xml:space="preserve"> 对事业单位资本性补助</t>
  </si>
  <si>
    <t>[50601]</t>
  </si>
  <si>
    <t xml:space="preserve">  资本性支出（一）</t>
  </si>
  <si>
    <t xml:space="preserve"> 对个人和家庭的补助</t>
  </si>
  <si>
    <t>[50901]</t>
  </si>
  <si>
    <t xml:space="preserve">  社会福利和救助</t>
  </si>
  <si>
    <t>[50905]</t>
  </si>
  <si>
    <t xml:space="preserve">  离退休费</t>
  </si>
  <si>
    <t>[50999]</t>
  </si>
  <si>
    <t xml:space="preserve">  其他对个人和家庭补助</t>
  </si>
  <si>
    <r>
      <rPr>
        <sz val="10.5"/>
        <rFont val="方正仿宋_GBK"/>
        <charset val="134"/>
      </rPr>
      <t>单位：万元</t>
    </r>
  </si>
  <si>
    <t>地区名称</t>
  </si>
  <si>
    <r>
      <rPr>
        <b/>
        <sz val="9"/>
        <rFont val="方正书宋_GBK"/>
        <charset val="134"/>
      </rPr>
      <t>科目编码</t>
    </r>
  </si>
  <si>
    <r>
      <rPr>
        <b/>
        <sz val="9"/>
        <rFont val="方正书宋_GBK"/>
        <charset val="134"/>
      </rPr>
      <t>科目（单位）名称</t>
    </r>
  </si>
  <si>
    <r>
      <rPr>
        <b/>
        <sz val="9"/>
        <rFont val="方正书宋_GBK"/>
        <charset val="134"/>
      </rPr>
      <t>合计</t>
    </r>
  </si>
  <si>
    <t>高邑县</t>
  </si>
  <si>
    <r>
      <rPr>
        <sz val="9"/>
        <rFont val="方正仿宋_GBK"/>
        <charset val="134"/>
      </rPr>
      <t>一般公共服务支出类合计</t>
    </r>
  </si>
  <si>
    <r>
      <rPr>
        <sz val="11"/>
        <rFont val="方正仿宋_GBK"/>
        <charset val="134"/>
      </rPr>
      <t>未分配数</t>
    </r>
  </si>
  <si>
    <r>
      <rPr>
        <b/>
        <sz val="11"/>
        <rFont val="方正仿宋_GBK"/>
        <charset val="134"/>
      </rPr>
      <t>合计</t>
    </r>
  </si>
  <si>
    <t>我县无对下的转移支付安排，所列情况均是收到的上级转移支付安排情况，特此说明。</t>
  </si>
  <si>
    <r>
      <rPr>
        <sz val="9"/>
        <rFont val="宋体"/>
        <family val="3"/>
        <charset val="134"/>
      </rPr>
      <t>债务付息支出类合计</t>
    </r>
  </si>
  <si>
    <t>项目名称</t>
  </si>
  <si>
    <t xml:space="preserve">         单位：万元</t>
  </si>
  <si>
    <t>国有土地收益基金收入</t>
  </si>
  <si>
    <t>农业土地开发资金收入</t>
  </si>
  <si>
    <t>国有土地使用权收入</t>
  </si>
  <si>
    <t>城市基础设施配套费收入</t>
  </si>
  <si>
    <t>污水处理费收入</t>
  </si>
  <si>
    <t>彩票公益金收入</t>
  </si>
  <si>
    <t>本年收入小计</t>
  </si>
  <si>
    <t>上级补助收入</t>
  </si>
  <si>
    <t>上年结余结转收入</t>
  </si>
  <si>
    <t>总      计</t>
  </si>
  <si>
    <t>文化旅游体育与传媒支出</t>
  </si>
  <si>
    <t>社会保障和就业支出</t>
  </si>
  <si>
    <t>城乡社区支出类</t>
  </si>
  <si>
    <t>其他支出</t>
  </si>
  <si>
    <t>债务付息支出</t>
  </si>
  <si>
    <t>转移性支出</t>
  </si>
  <si>
    <t>科目编码</t>
  </si>
  <si>
    <t>科目（单位）名称</t>
  </si>
  <si>
    <t>　　资助影院建设</t>
  </si>
  <si>
    <t>　　其他国家电影事业发展专项资金支出</t>
  </si>
  <si>
    <t xml:space="preserve">    省级移民后期扶助基金</t>
  </si>
  <si>
    <t>国有土地使用权出让收入及对应专项债务收入安排的支出</t>
  </si>
  <si>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 xml:space="preserve">   </t>
    </r>
    <r>
      <rPr>
        <sz val="12"/>
        <rFont val="宋体"/>
        <family val="3"/>
        <charset val="134"/>
      </rPr>
      <t>征地和拆迁补偿支出</t>
    </r>
  </si>
  <si>
    <t>　　土地开发支出</t>
  </si>
  <si>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 xml:space="preserve">   </t>
    </r>
    <r>
      <rPr>
        <sz val="12"/>
        <rFont val="宋体"/>
        <family val="3"/>
        <charset val="134"/>
      </rPr>
      <t>土地出让业务费支出</t>
    </r>
  </si>
  <si>
    <t xml:space="preserve">    其他国有土地出让权安排的支出</t>
  </si>
  <si>
    <t>国有土地收益基金及对应专项债务收入安排的支出</t>
  </si>
  <si>
    <t xml:space="preserve">    土地开发支出</t>
  </si>
  <si>
    <t>农业开发资金收入安排的支出</t>
  </si>
  <si>
    <t>城市基础设施配套费安排的支出</t>
  </si>
  <si>
    <t>　  非财政开支人员工资</t>
  </si>
  <si>
    <t>　  其他基础设施配套费安排的支出</t>
  </si>
  <si>
    <t>污水处理费及对应专项债务收入安排的支出</t>
  </si>
  <si>
    <t>　　污水处理设施建设和运营</t>
  </si>
  <si>
    <t>彩票公益金安排的支出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</si>
  <si>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</si>
  <si>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</si>
  <si>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</si>
  <si>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用于城乡医疗救助的彩票公益金支出</t>
  </si>
  <si>
    <t xml:space="preserve">    用于残疾人事业的彩票公益金支出</t>
  </si>
  <si>
    <t>债务还本支出</t>
  </si>
  <si>
    <t xml:space="preserve">    国有土地使用权出让金债务付本支出</t>
  </si>
  <si>
    <t xml:space="preserve">    国有土地使用权出让金债务付息支出</t>
  </si>
  <si>
    <t>政府性基金预算调出资金</t>
  </si>
  <si>
    <t>合     计</t>
  </si>
  <si>
    <t>关于提前下达2020年中央水库移民后期扶持基金预算的通知</t>
  </si>
  <si>
    <t>关于提前下达2020年中央补助地方国家电影事业发展专项资金</t>
  </si>
  <si>
    <t>关于提前下达2020年中央专项彩票公益金支持地方社会公益事业发展</t>
  </si>
  <si>
    <t>关于提前下达2020年省级水库移民后期扶持基金</t>
  </si>
  <si>
    <t>关于提前下达中央2020年残疾人事业发展补助资金</t>
  </si>
  <si>
    <t>关于提前下达2020年中央集中彩票公益金支持社会福利事业专项资金</t>
  </si>
  <si>
    <t>关于提前下达2020年省级福利彩票专项公益金</t>
  </si>
  <si>
    <t>关于提前下达2020年省级国家电影事业发展专项资金</t>
  </si>
  <si>
    <t>关于提前下达2020年中央财政医疗补助资金</t>
  </si>
  <si>
    <t>关于提前下达2020年中央专项彩票公益金支持乡村学校少年宫项目资金</t>
  </si>
  <si>
    <t>关于提前下达2020年残疾人事业发展中央补助资金</t>
  </si>
  <si>
    <t>一、利润收入</t>
  </si>
  <si>
    <t>二、股利、股息收入</t>
  </si>
  <si>
    <t>……</t>
  </si>
  <si>
    <t>我县无国有资本经营预算,空表列示。</t>
  </si>
  <si>
    <t>二、对下转移支付</t>
  </si>
  <si>
    <t>我县无国有资本经营预算，空表列示。</t>
  </si>
  <si>
    <r>
      <rPr>
        <sz val="9"/>
        <rFont val="方正书宋_GBK"/>
        <charset val="134"/>
      </rPr>
      <t>科目编码</t>
    </r>
  </si>
  <si>
    <r>
      <rPr>
        <sz val="9"/>
        <rFont val="方正书宋_GBK"/>
        <charset val="134"/>
      </rPr>
      <t>科目（单位）名称</t>
    </r>
  </si>
  <si>
    <r>
      <rPr>
        <sz val="9"/>
        <rFont val="方正书宋_GBK"/>
        <charset val="134"/>
      </rPr>
      <t>合计</t>
    </r>
  </si>
  <si>
    <t>223</t>
  </si>
  <si>
    <r>
      <rPr>
        <b/>
        <sz val="11"/>
        <rFont val="方正仿宋_GBK"/>
        <charset val="134"/>
      </rPr>
      <t>国有资本经营预算支出</t>
    </r>
  </si>
  <si>
    <t>22301</t>
  </si>
  <si>
    <t>解决历史遗留问题及改革成本支出</t>
  </si>
  <si>
    <r>
      <rPr>
        <sz val="9"/>
        <rFont val="Times New Roman"/>
        <family val="1"/>
      </rPr>
      <t xml:space="preserve"> </t>
    </r>
    <r>
      <rPr>
        <sz val="9"/>
        <rFont val="方正仿宋_GBK"/>
        <charset val="134"/>
      </rPr>
      <t>人大事务款合计</t>
    </r>
  </si>
  <si>
    <t>2230101</t>
  </si>
  <si>
    <r>
      <rPr>
        <sz val="11"/>
        <rFont val="方正仿宋_GBK"/>
        <charset val="134"/>
      </rPr>
      <t>厂办大集体改革支出</t>
    </r>
  </si>
  <si>
    <r>
      <rPr>
        <sz val="9"/>
        <rFont val="Times New Roman"/>
        <family val="1"/>
      </rPr>
      <t xml:space="preserve">  </t>
    </r>
    <r>
      <rPr>
        <sz val="9"/>
        <rFont val="方正仿宋_GBK"/>
        <charset val="134"/>
      </rPr>
      <t>行政运行项合计</t>
    </r>
  </si>
  <si>
    <r>
      <rPr>
        <sz val="9"/>
        <rFont val="Times New Roman"/>
        <family val="1"/>
      </rPr>
      <t xml:space="preserve">  </t>
    </r>
    <r>
      <rPr>
        <sz val="9"/>
        <rFont val="方正仿宋_GBK"/>
        <charset val="134"/>
      </rPr>
      <t>其他人大事务支出项合计</t>
    </r>
  </si>
  <si>
    <t>22302</t>
  </si>
  <si>
    <r>
      <rPr>
        <b/>
        <sz val="11"/>
        <rFont val="方正仿宋_GBK"/>
        <charset val="134"/>
      </rPr>
      <t>国有企业资本金注入</t>
    </r>
  </si>
  <si>
    <t>2230201</t>
  </si>
  <si>
    <r>
      <rPr>
        <sz val="11"/>
        <rFont val="方正仿宋_GBK"/>
        <charset val="134"/>
      </rPr>
      <t>国有经济结构调整支出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</si>
  <si>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family val="1"/>
      </rPr>
      <t>1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</si>
  <si>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family val="1"/>
      </rPr>
      <t>2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</si>
  <si>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family val="1"/>
      </rPr>
      <t>3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</si>
  <si>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family val="1"/>
      </rPr>
      <t>4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</si>
  <si>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family val="1"/>
      </rPr>
      <t>5</t>
    </r>
  </si>
  <si>
    <r>
      <rPr>
        <b/>
        <sz val="11"/>
        <rFont val="方正仿宋_GBK"/>
        <charset val="134"/>
      </rPr>
      <t>社保保险基金收入</t>
    </r>
  </si>
  <si>
    <t>企业职工基本养老保险基金收入</t>
  </si>
  <si>
    <t>企业职工基本养老保险费收入</t>
  </si>
  <si>
    <t>企业职工基本养老保险基金财政补贴收入</t>
  </si>
  <si>
    <t>企业职工基本养老保险基金利息收入</t>
  </si>
  <si>
    <t>10203</t>
  </si>
  <si>
    <t>城镇职工基本医疗保险基金收入</t>
  </si>
  <si>
    <t>城镇职工基本医疗保险费收入</t>
  </si>
  <si>
    <t>城镇职工基本医疗保险基金利息收入</t>
  </si>
  <si>
    <t>10210</t>
  </si>
  <si>
    <t>城乡居民基本养老保险基金收入</t>
  </si>
  <si>
    <t>城乡居民基本养老保险基金缴费收入</t>
  </si>
  <si>
    <t>城乡居民基本养老保险基金财政补贴收入</t>
  </si>
  <si>
    <t>城乡居民基本养老保险基金利息收入</t>
  </si>
  <si>
    <t>其他城乡居民基本养老保险基金收入</t>
  </si>
  <si>
    <t>10211</t>
  </si>
  <si>
    <t>机关事业单位基本养老保险基金收入</t>
  </si>
  <si>
    <t>机关事业单位基本养老保险费收入</t>
  </si>
  <si>
    <t>机关事业单位基本养老保险基金财政补助收入</t>
  </si>
  <si>
    <t>机关事业单位基本养老保险基金利息收入</t>
  </si>
  <si>
    <t>10212</t>
  </si>
  <si>
    <t>城乡居民基本医疗保险基金收入</t>
  </si>
  <si>
    <t>城乡居民基本医疗保险缴费收入</t>
  </si>
  <si>
    <t>城乡居民基本医疗保险基金财政补贴收入</t>
  </si>
  <si>
    <t>城乡居民基本医疗保险基金利息收入</t>
  </si>
  <si>
    <t>转移性收入</t>
  </si>
  <si>
    <t>上年结余</t>
  </si>
  <si>
    <t>1101401</t>
  </si>
  <si>
    <t xml:space="preserve">社会保险基金上级补助收入
</t>
  </si>
  <si>
    <t xml:space="preserve">社会保险基金转移收入
</t>
  </si>
  <si>
    <t>209</t>
  </si>
  <si>
    <r>
      <rPr>
        <b/>
        <sz val="11"/>
        <rFont val="方正仿宋_GBK"/>
        <charset val="134"/>
      </rPr>
      <t>社会保险基金支出</t>
    </r>
  </si>
  <si>
    <t>20901</t>
  </si>
  <si>
    <r>
      <rPr>
        <b/>
        <sz val="11"/>
        <rFont val="方正仿宋_GBK"/>
        <charset val="134"/>
      </rPr>
      <t>基本养老保险基金支出</t>
    </r>
  </si>
  <si>
    <t>2090101</t>
  </si>
  <si>
    <r>
      <rPr>
        <sz val="11"/>
        <rFont val="方正仿宋_GBK"/>
        <charset val="134"/>
      </rPr>
      <t>基本养老金</t>
    </r>
  </si>
  <si>
    <t>2090103</t>
  </si>
  <si>
    <t>丧葬抚恤补助</t>
  </si>
  <si>
    <t>20903</t>
  </si>
  <si>
    <t>城镇职工基本医疗保险基金支出</t>
  </si>
  <si>
    <t>2090301</t>
  </si>
  <si>
    <t>城镇职工基本医疗保险统筹基金</t>
  </si>
  <si>
    <t>2090302</t>
  </si>
  <si>
    <t>城镇职工基本医疗保险个人账户基金</t>
  </si>
  <si>
    <t>20910</t>
  </si>
  <si>
    <t>城乡居民基本养老保险基金支出</t>
  </si>
  <si>
    <t>2091001</t>
  </si>
  <si>
    <t>基础养老金支出</t>
  </si>
  <si>
    <t>20910502</t>
  </si>
  <si>
    <t>个人账户养老金支出</t>
  </si>
  <si>
    <t>20911</t>
  </si>
  <si>
    <t>机关事业单位基本养老保险基金支出</t>
  </si>
  <si>
    <t>2091101</t>
  </si>
  <si>
    <t>基本养老金支出</t>
  </si>
  <si>
    <t>20912</t>
  </si>
  <si>
    <t>城乡居民基本医疗保险基金支出</t>
  </si>
  <si>
    <t>2091201</t>
  </si>
  <si>
    <t>城乡居民基本医疗保险基金医疗待遇支出</t>
  </si>
  <si>
    <t>2091202</t>
  </si>
  <si>
    <t>大病医疗保险支出</t>
  </si>
  <si>
    <t>社会保险基金预算年终结余</t>
  </si>
  <si>
    <t>社会保险基金转移支出</t>
  </si>
  <si>
    <t>单位：亿元</t>
  </si>
  <si>
    <t>执行数</t>
  </si>
  <si>
    <t>一、上两个年度末政府一般债务余额实际数</t>
  </si>
  <si>
    <t>0</t>
  </si>
  <si>
    <t>4.411</t>
  </si>
  <si>
    <t>二、上年度末政府一般债务余额限额</t>
  </si>
  <si>
    <t>9.62243</t>
  </si>
  <si>
    <t>三、因预算管理变化调整余额和限额</t>
  </si>
  <si>
    <t>四、调整后上年度末政府一般债务余额限额</t>
  </si>
  <si>
    <t>五、上年度政府一般债务发行额</t>
  </si>
  <si>
    <t>中央转贷地方的国际金融组织和外国政府贷款</t>
  </si>
  <si>
    <t>政府一般债券发行额</t>
  </si>
  <si>
    <t>六、上年度政府一般债务还本额</t>
  </si>
  <si>
    <t>七、上年度末政府一般债务余额预算执行数</t>
  </si>
  <si>
    <t>八、本年度政府一般债务余额新增限额</t>
  </si>
  <si>
    <t>九、本年度末政府一般债务余额限额</t>
  </si>
  <si>
    <t>一、上两个年度末政府专项债务余额实际数</t>
  </si>
  <si>
    <t>二、上年度末政府专项债务余额限额</t>
  </si>
  <si>
    <t>4.46</t>
  </si>
  <si>
    <t>四、调整后上年度末政府专项债务余额限额</t>
  </si>
  <si>
    <t>五、上年度政府专项债务发行额</t>
  </si>
  <si>
    <t>政府专项债券发行额</t>
  </si>
  <si>
    <t>六、上年度政府专项债务还本额</t>
  </si>
  <si>
    <t>七、上年度末政府专项债务余额预算执行数</t>
  </si>
  <si>
    <t>八、本年度政府专项债务余额新增限额</t>
  </si>
  <si>
    <t>九、本年度末政府专项债务余额限额</t>
  </si>
  <si>
    <t xml:space="preserve">      小城镇基础设施建设</t>
    <phoneticPr fontId="46" type="noConversion"/>
  </si>
  <si>
    <t xml:space="preserve">  21205</t>
    <phoneticPr fontId="46" type="noConversion"/>
  </si>
  <si>
    <t xml:space="preserve">      城乡社区环境卫生</t>
    <phoneticPr fontId="46" type="noConversion"/>
  </si>
  <si>
    <t xml:space="preserve">  21299</t>
    <phoneticPr fontId="46" type="noConversion"/>
  </si>
  <si>
    <t xml:space="preserve">      其他城乡社区支出</t>
    <phoneticPr fontId="46" type="noConversion"/>
  </si>
  <si>
    <t xml:space="preserve">  20899</t>
    <phoneticPr fontId="46" type="noConversion"/>
  </si>
  <si>
    <t xml:space="preserve">      其他社会保障和就业支出</t>
    <phoneticPr fontId="46" type="noConversion"/>
  </si>
  <si>
    <t>二十三、其他支出</t>
    <phoneticPr fontId="46" type="noConversion"/>
  </si>
  <si>
    <t>二十四、债务付息支出</t>
    <phoneticPr fontId="46" type="noConversion"/>
  </si>
  <si>
    <t>二十五、债务发行费用支出</t>
    <phoneticPr fontId="46" type="noConversion"/>
  </si>
  <si>
    <t>231</t>
    <phoneticPr fontId="46" type="noConversion"/>
  </si>
  <si>
    <t xml:space="preserve">  23103</t>
    <phoneticPr fontId="46" type="noConversion"/>
  </si>
  <si>
    <t xml:space="preserve">  2310301</t>
    <phoneticPr fontId="46" type="noConversion"/>
  </si>
  <si>
    <t>二十四、债务还本支出</t>
    <phoneticPr fontId="46" type="noConversion"/>
  </si>
  <si>
    <t xml:space="preserve">    地方政府一般债务还本支出</t>
    <phoneticPr fontId="46" type="noConversion"/>
  </si>
  <si>
    <t xml:space="preserve">      地方政府一般债务还本支出</t>
    <phoneticPr fontId="46" type="noConversion"/>
  </si>
  <si>
    <t xml:space="preserve">    债务还本支出</t>
    <phoneticPr fontId="46" type="noConversion"/>
  </si>
  <si>
    <t>146146</t>
    <phoneticPr fontId="46" type="noConversion"/>
  </si>
  <si>
    <t>地区</t>
  </si>
  <si>
    <t>2019年债务限额</t>
  </si>
  <si>
    <t>2019年债务余额预计执行数</t>
  </si>
  <si>
    <t>一般债务</t>
  </si>
  <si>
    <t>专项债务</t>
  </si>
  <si>
    <t>公式</t>
  </si>
  <si>
    <t>A=B+C</t>
  </si>
  <si>
    <t>B</t>
  </si>
  <si>
    <t>C</t>
  </si>
  <si>
    <t>D=E+F</t>
  </si>
  <si>
    <t>E</t>
  </si>
  <si>
    <t>F</t>
  </si>
  <si>
    <t>项    目</t>
  </si>
  <si>
    <t>本级</t>
  </si>
  <si>
    <t>一、2019年发行预计执行数</t>
  </si>
  <si>
    <t>（一）一般债券</t>
  </si>
  <si>
    <t xml:space="preserve">   其中：再融资债券</t>
  </si>
  <si>
    <t>（二）专项债券</t>
  </si>
  <si>
    <t>二、2019年还本预计执行数</t>
  </si>
  <si>
    <t>三、2019年付息预计执行数</t>
  </si>
  <si>
    <t>四、2020年还本预算数</t>
  </si>
  <si>
    <t xml:space="preserve">   其中：再融资</t>
  </si>
  <si>
    <t xml:space="preserve">      财政预算安排</t>
  </si>
  <si>
    <t>五、2020年付息预算数</t>
  </si>
  <si>
    <t>一、2019年地方政府债务限额</t>
  </si>
  <si>
    <t>其中：一般债务限额</t>
  </si>
  <si>
    <t xml:space="preserve">   专项债务限额</t>
  </si>
  <si>
    <t>二、提前下达的2020年地方政府债务新增限额</t>
  </si>
  <si>
    <t>2020年使用新增地方政府债务资金安排表</t>
  </si>
  <si>
    <t>序号</t>
  </si>
  <si>
    <t>项目主管部门</t>
  </si>
  <si>
    <t>债券性质</t>
  </si>
  <si>
    <t>债券规模</t>
  </si>
  <si>
    <t>2020年地方政府再融资债券分月发行安排表</t>
  </si>
  <si>
    <t>时间</t>
  </si>
  <si>
    <t>再融资债券计划发行规模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</si>
  <si>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</si>
  <si>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</si>
  <si>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</si>
  <si>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</si>
  <si>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</si>
  <si>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</si>
  <si>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</si>
  <si>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</si>
  <si>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</si>
  <si>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</si>
  <si>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</si>
  <si>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</si>
  <si>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注：地方政府再融资债券由河北省政府代发，我县以空表列示。</t>
  </si>
  <si>
    <t>高邑县</t>
    <phoneticPr fontId="46" type="noConversion"/>
  </si>
  <si>
    <t>我县无新增地方政府债务，空表列示。</t>
    <phoneticPr fontId="46" type="noConversion"/>
  </si>
  <si>
    <t>附表5</t>
    <phoneticPr fontId="32" type="noConversion"/>
  </si>
  <si>
    <r>
      <rPr>
        <b/>
        <sz val="12"/>
        <rFont val="方正书宋_GBK"/>
        <charset val="134"/>
      </rPr>
      <t>税收返还</t>
    </r>
  </si>
  <si>
    <r>
      <rPr>
        <b/>
        <sz val="12"/>
        <rFont val="方正书宋_GBK"/>
        <charset val="134"/>
      </rPr>
      <t>一般性转移支付</t>
    </r>
  </si>
  <si>
    <t>小计</t>
    <phoneticPr fontId="32" type="noConversion"/>
  </si>
  <si>
    <t>中央</t>
    <phoneticPr fontId="32" type="noConversion"/>
  </si>
  <si>
    <t>省级</t>
    <phoneticPr fontId="32" type="noConversion"/>
  </si>
  <si>
    <r>
      <rPr>
        <sz val="12"/>
        <rFont val="方正仿宋_GBK"/>
        <charset val="134"/>
      </rPr>
      <t>未分配数</t>
    </r>
  </si>
  <si>
    <r>
      <rPr>
        <b/>
        <sz val="12"/>
        <rFont val="方正仿宋_GBK"/>
        <charset val="134"/>
      </rPr>
      <t>合计</t>
    </r>
  </si>
  <si>
    <t>2020年税收返还、一般性转移支付分地区安排情况表</t>
    <phoneticPr fontId="32" type="noConversion"/>
  </si>
  <si>
    <t>附表6</t>
    <phoneticPr fontId="32" type="noConversion"/>
  </si>
  <si>
    <r>
      <rPr>
        <sz val="12"/>
        <rFont val="方正仿宋_GBK"/>
        <charset val="134"/>
      </rPr>
      <t>单位：万元</t>
    </r>
  </si>
  <si>
    <t>项目名称</t>
    <phoneticPr fontId="32" type="noConversion"/>
  </si>
  <si>
    <t>预算数</t>
    <phoneticPr fontId="32" type="noConversion"/>
  </si>
  <si>
    <t>税收返还</t>
    <phoneticPr fontId="32" type="noConversion"/>
  </si>
  <si>
    <t xml:space="preserve">  所得税基数返还收入 </t>
    <phoneticPr fontId="32" type="noConversion"/>
  </si>
  <si>
    <t xml:space="preserve">  成品油税费改革税收返还收入</t>
    <phoneticPr fontId="32" type="noConversion"/>
  </si>
  <si>
    <t xml:space="preserve">  增值税税收返还收入</t>
    <phoneticPr fontId="32" type="noConversion"/>
  </si>
  <si>
    <t>一般性转移支付收入</t>
    <phoneticPr fontId="32" type="noConversion"/>
  </si>
  <si>
    <t xml:space="preserve">  体制补助收入</t>
    <phoneticPr fontId="32" type="noConversion"/>
  </si>
  <si>
    <t xml:space="preserve">  均衡性转移支付收入</t>
    <phoneticPr fontId="32" type="noConversion"/>
  </si>
  <si>
    <t xml:space="preserve">  县级基本财力保障机制奖补资金收入</t>
    <phoneticPr fontId="32" type="noConversion"/>
  </si>
  <si>
    <t xml:space="preserve">  结算补助收入</t>
    <phoneticPr fontId="32" type="noConversion"/>
  </si>
  <si>
    <t xml:space="preserve">  固定数额补助收入</t>
    <phoneticPr fontId="32" type="noConversion"/>
  </si>
  <si>
    <t xml:space="preserve">  革命老区转移支付收入</t>
    <phoneticPr fontId="32" type="noConversion"/>
  </si>
  <si>
    <t xml:space="preserve">  公共安全共同财政事权转移支付收入</t>
    <phoneticPr fontId="32" type="noConversion"/>
  </si>
  <si>
    <t xml:space="preserve">  教育共同财政事权转移支付收入</t>
    <phoneticPr fontId="32" type="noConversion"/>
  </si>
  <si>
    <t xml:space="preserve">  社会保障和就业共同财政事权转移支付收入</t>
    <phoneticPr fontId="32" type="noConversion"/>
  </si>
  <si>
    <t xml:space="preserve">  卫生健康共同财政事权转移支付收入</t>
    <phoneticPr fontId="32" type="noConversion"/>
  </si>
  <si>
    <t xml:space="preserve">  其他一般性转移支付收入</t>
    <phoneticPr fontId="32" type="noConversion"/>
  </si>
  <si>
    <t>合计</t>
    <phoneticPr fontId="32" type="noConversion"/>
  </si>
  <si>
    <t>2020年税收返还、一般性转移支付分项目安排情况表</t>
    <phoneticPr fontId="32" type="noConversion"/>
  </si>
  <si>
    <t xml:space="preserve">  一般公共服务共同财政事权转移支付收入</t>
    <phoneticPr fontId="32" type="noConversion"/>
  </si>
  <si>
    <t xml:space="preserve">  科学技术共同财政事权转移支付收入</t>
    <phoneticPr fontId="32" type="noConversion"/>
  </si>
  <si>
    <t xml:space="preserve">  化旅游体育与传媒共同财政事权转移支付收入</t>
    <phoneticPr fontId="32" type="noConversion"/>
  </si>
  <si>
    <t xml:space="preserve">  节能环保共同财政事权转移支付收入</t>
    <phoneticPr fontId="51" type="noConversion"/>
  </si>
  <si>
    <t xml:space="preserve">  农林水共同财政事权转移支付收入</t>
    <phoneticPr fontId="51" type="noConversion"/>
  </si>
  <si>
    <t xml:space="preserve">  交通运输共同财政事权转移支付收入</t>
    <phoneticPr fontId="51" type="noConversion"/>
  </si>
  <si>
    <t xml:space="preserve">  住房保障共同财政事权转移支付收入</t>
    <phoneticPr fontId="51" type="noConversion"/>
  </si>
  <si>
    <t xml:space="preserve">  灾害防治及应急管理共同财政事权转移支付收入</t>
    <phoneticPr fontId="51" type="noConversion"/>
  </si>
  <si>
    <t>附表7</t>
    <phoneticPr fontId="32" type="noConversion"/>
  </si>
  <si>
    <t>2020年一般公共预算专项转移支付分地区安排情况表</t>
    <phoneticPr fontId="32" type="noConversion"/>
  </si>
  <si>
    <t>关于提前下达2020年普惠金融发展专项资金</t>
    <phoneticPr fontId="53" type="noConversion"/>
  </si>
  <si>
    <t>关于提前下达2020年省级农村综合改革</t>
    <phoneticPr fontId="53" type="noConversion"/>
  </si>
  <si>
    <t>关于提前下达2020年中央大气污染防治资金（用于农村地区清洁取暖2017年、2018年任务运行补贴）</t>
    <phoneticPr fontId="53" type="noConversion"/>
  </si>
  <si>
    <t>关于提前下达2020年中央农村综合改革</t>
    <phoneticPr fontId="53" type="noConversion"/>
  </si>
  <si>
    <t>关于提前下达2020年省级财政扶贫专项资金</t>
    <phoneticPr fontId="53" type="noConversion"/>
  </si>
  <si>
    <t>关于提前下达2020年土地指标跨省调剂（支出农村厕所革命整推进财政奖补）</t>
    <phoneticPr fontId="53" type="noConversion"/>
  </si>
  <si>
    <t>关于提前下达2020年省级大气污染防治资金（用于2019年农村地区清洁取暖计划）</t>
    <phoneticPr fontId="53" type="noConversion"/>
  </si>
  <si>
    <t>关于提前下达2020年省级大气污染防治资金（用于2019年农村地区清洁取暖运行补贴）</t>
    <phoneticPr fontId="53" type="noConversion"/>
  </si>
  <si>
    <t>关于提前下达2020年中央食品药品监管补助资金</t>
    <phoneticPr fontId="53" type="noConversion"/>
  </si>
  <si>
    <t>关于提前下达2020年重大传染病防控经费</t>
    <phoneticPr fontId="53" type="noConversion"/>
  </si>
  <si>
    <t>关于提前下达2020年省级大气污染防治资金（用于农村地区清洁取暖2016/2017/2018年任务运行补贴）</t>
    <phoneticPr fontId="53" type="noConversion"/>
  </si>
  <si>
    <t>关于提前下达2020年市级妇女工作专项资金</t>
    <phoneticPr fontId="53" type="noConversion"/>
  </si>
  <si>
    <t>关于提前下达2020年支持基层宗教工作专项经费</t>
    <phoneticPr fontId="53" type="noConversion"/>
  </si>
  <si>
    <t>关于提前下达2020年市级水利发展资金</t>
    <phoneticPr fontId="53" type="noConversion"/>
  </si>
  <si>
    <t>关于提前下达2020年市级困难职工及困难劳模救助资金</t>
    <phoneticPr fontId="53" type="noConversion"/>
  </si>
  <si>
    <t>关于提前下达2020年市级社区矫正专项经费</t>
    <phoneticPr fontId="53" type="noConversion"/>
  </si>
  <si>
    <t>关于提前下达2020年市级林业改革发展资金</t>
    <phoneticPr fontId="53" type="noConversion"/>
  </si>
  <si>
    <t>关于提前下达2020年省级旅游发展专项资金</t>
    <phoneticPr fontId="53" type="noConversion"/>
  </si>
  <si>
    <t>关于提前下达2020年中央重大传染病防控经费</t>
    <phoneticPr fontId="53" type="noConversion"/>
  </si>
  <si>
    <t>合    计</t>
    <phoneticPr fontId="46" type="noConversion"/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</si>
  <si>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</t>
    </r>
    <phoneticPr fontId="46" type="noConversion"/>
  </si>
  <si>
    <t>2020年一般公共预算收入表</t>
    <phoneticPr fontId="46" type="noConversion"/>
  </si>
  <si>
    <t>附表2</t>
    <phoneticPr fontId="46" type="noConversion"/>
  </si>
  <si>
    <t>2020年一般公共预算支出表</t>
    <phoneticPr fontId="46" type="noConversion"/>
  </si>
  <si>
    <t>附表3</t>
    <phoneticPr fontId="46" type="noConversion"/>
  </si>
  <si>
    <t>2020年一般公共预算本级支出表</t>
    <phoneticPr fontId="46" type="noConversion"/>
  </si>
  <si>
    <t>附表4</t>
    <phoneticPr fontId="46" type="noConversion"/>
  </si>
  <si>
    <t>2020年一般公共预算本级基本支出表</t>
    <phoneticPr fontId="46" type="noConversion"/>
  </si>
  <si>
    <t>附表8</t>
    <phoneticPr fontId="46" type="noConversion"/>
  </si>
  <si>
    <t>2020年一般公共预算专项转移支付分项目安排情况表</t>
    <phoneticPr fontId="46" type="noConversion"/>
  </si>
  <si>
    <t>附表9</t>
    <phoneticPr fontId="46" type="noConversion"/>
  </si>
  <si>
    <t>2020年政府性基金预算收入表</t>
    <phoneticPr fontId="46" type="noConversion"/>
  </si>
  <si>
    <t>附表10</t>
    <phoneticPr fontId="46" type="noConversion"/>
  </si>
  <si>
    <t>2020年政府性基金预算支出表</t>
    <phoneticPr fontId="46" type="noConversion"/>
  </si>
  <si>
    <t>附表11</t>
    <phoneticPr fontId="46" type="noConversion"/>
  </si>
  <si>
    <t>2020年政府性基金预算本级支出表</t>
    <phoneticPr fontId="46" type="noConversion"/>
  </si>
  <si>
    <t>附表12</t>
    <phoneticPr fontId="46" type="noConversion"/>
  </si>
  <si>
    <t>2020年政府性基金预算专项转移支付分地区安排情况表</t>
    <phoneticPr fontId="46" type="noConversion"/>
  </si>
  <si>
    <t>附表13</t>
    <phoneticPr fontId="46" type="noConversion"/>
  </si>
  <si>
    <t>2020年政府性基金预算专项转移支付分项目安排情况表</t>
    <phoneticPr fontId="46" type="noConversion"/>
  </si>
  <si>
    <t>334</t>
    <phoneticPr fontId="46" type="noConversion"/>
  </si>
  <si>
    <t>附表14</t>
    <phoneticPr fontId="46" type="noConversion"/>
  </si>
  <si>
    <t>2020年国有资本经营预算收入表</t>
    <phoneticPr fontId="46" type="noConversion"/>
  </si>
  <si>
    <t>附表15</t>
    <phoneticPr fontId="46" type="noConversion"/>
  </si>
  <si>
    <t>2020年国有资本经营预算支出表</t>
    <phoneticPr fontId="46" type="noConversion"/>
  </si>
  <si>
    <t>附表16</t>
    <phoneticPr fontId="46" type="noConversion"/>
  </si>
  <si>
    <t>2020年国有资本经营预算本级支出表</t>
    <phoneticPr fontId="46" type="noConversion"/>
  </si>
  <si>
    <t>附表17</t>
    <phoneticPr fontId="46" type="noConversion"/>
  </si>
  <si>
    <t>2020年国有资本经营预算专项转移支付分地区安排情况表</t>
    <phoneticPr fontId="46" type="noConversion"/>
  </si>
  <si>
    <t>附表18</t>
    <phoneticPr fontId="46" type="noConversion"/>
  </si>
  <si>
    <t>2020年国有资本经营预算专项转移支付分项目安排情况表</t>
    <phoneticPr fontId="46" type="noConversion"/>
  </si>
  <si>
    <t>附表19</t>
    <phoneticPr fontId="46" type="noConversion"/>
  </si>
  <si>
    <t>2020年社会保险基金预算收入表</t>
    <phoneticPr fontId="46" type="noConversion"/>
  </si>
  <si>
    <t>附表20</t>
    <phoneticPr fontId="46" type="noConversion"/>
  </si>
  <si>
    <t>2020年社会保险基金预算支出表</t>
    <phoneticPr fontId="46" type="noConversion"/>
  </si>
  <si>
    <t>附表21</t>
    <phoneticPr fontId="46" type="noConversion"/>
  </si>
  <si>
    <t>2019年地方政府债务限额及余额预算情况表</t>
    <phoneticPr fontId="46" type="noConversion"/>
  </si>
  <si>
    <t>附表22</t>
    <phoneticPr fontId="46" type="noConversion"/>
  </si>
  <si>
    <t>2020年政府一般债务限额及余额情况表</t>
    <phoneticPr fontId="46" type="noConversion"/>
  </si>
  <si>
    <t>附表23</t>
    <phoneticPr fontId="46" type="noConversion"/>
  </si>
  <si>
    <t>2020年政府专项债务限额及余额情况表</t>
    <phoneticPr fontId="46" type="noConversion"/>
  </si>
  <si>
    <t>附表24</t>
    <phoneticPr fontId="46" type="noConversion"/>
  </si>
  <si>
    <t>2020年地方政府债券发行及还本付息情况表</t>
    <phoneticPr fontId="46" type="noConversion"/>
  </si>
  <si>
    <t>附表25</t>
    <phoneticPr fontId="46" type="noConversion"/>
  </si>
  <si>
    <t>2020年地方政府债券限额提前下达情况表</t>
    <phoneticPr fontId="46" type="noConversion"/>
  </si>
  <si>
    <t>附表26</t>
    <phoneticPr fontId="46" type="noConversion"/>
  </si>
  <si>
    <t>附表27</t>
    <phoneticPr fontId="46" type="noConversion"/>
  </si>
</sst>
</file>

<file path=xl/styles.xml><?xml version="1.0" encoding="utf-8"?>
<styleSheet xmlns="http://schemas.openxmlformats.org/spreadsheetml/2006/main">
  <numFmts count="7">
    <numFmt numFmtId="176" formatCode="0.0"/>
    <numFmt numFmtId="177" formatCode="0.0_ "/>
    <numFmt numFmtId="178" formatCode="0_ "/>
    <numFmt numFmtId="179" formatCode="0.0000_ "/>
    <numFmt numFmtId="180" formatCode="0.00_ "/>
    <numFmt numFmtId="181" formatCode="0_);[Red]\(0\)"/>
    <numFmt numFmtId="182" formatCode="0;_렀"/>
  </numFmts>
  <fonts count="56">
    <font>
      <sz val="11"/>
      <color theme="1"/>
      <name val="宋体"/>
      <charset val="134"/>
      <scheme val="minor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name val="黑体"/>
      <family val="3"/>
      <charset val="134"/>
    </font>
    <font>
      <sz val="14"/>
      <name val="Times New Roman"/>
      <family val="1"/>
    </font>
    <font>
      <sz val="18"/>
      <name val="方正小标宋_GBK"/>
      <charset val="134"/>
    </font>
    <font>
      <sz val="11"/>
      <name val="方正仿宋_GBK"/>
      <charset val="134"/>
    </font>
    <font>
      <b/>
      <sz val="11"/>
      <name val="方正书宋_GBK"/>
      <charset val="134"/>
    </font>
    <font>
      <sz val="9"/>
      <name val="Times New Roman"/>
      <family val="1"/>
    </font>
    <font>
      <sz val="18"/>
      <name val="Times New Roman"/>
      <family val="1"/>
    </font>
    <font>
      <sz val="11"/>
      <name val="宋体"/>
      <family val="3"/>
      <charset val="134"/>
    </font>
    <font>
      <b/>
      <sz val="11"/>
      <name val="方正仿宋_GBK"/>
      <charset val="134"/>
    </font>
    <font>
      <b/>
      <sz val="11"/>
      <name val="宋体"/>
      <family val="3"/>
      <charset val="134"/>
    </font>
    <font>
      <sz val="10.5"/>
      <name val="Times New Roman"/>
      <family val="1"/>
    </font>
    <font>
      <sz val="12"/>
      <name val="宋体"/>
      <family val="3"/>
      <charset val="134"/>
    </font>
    <font>
      <b/>
      <sz val="9"/>
      <name val="Times New Roman"/>
      <family val="1"/>
    </font>
    <font>
      <sz val="11"/>
      <name val="方正书宋_GBK"/>
      <charset val="134"/>
    </font>
    <font>
      <b/>
      <sz val="12"/>
      <name val="宋体"/>
      <family val="3"/>
      <charset val="134"/>
    </font>
    <font>
      <b/>
      <sz val="12"/>
      <color indexed="8"/>
      <name val="Times New Roman"/>
      <family val="1"/>
    </font>
    <font>
      <sz val="12"/>
      <name val="方正仿宋_GBK"/>
      <charset val="134"/>
    </font>
    <font>
      <b/>
      <sz val="11"/>
      <name val="宋体"/>
      <family val="3"/>
      <charset val="134"/>
      <scheme val="major"/>
    </font>
    <font>
      <sz val="11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8"/>
      <name val="方正小标宋_GBK"/>
      <charset val="134"/>
    </font>
    <font>
      <b/>
      <sz val="18"/>
      <name val="Times New Roman"/>
      <family val="1"/>
    </font>
    <font>
      <sz val="12"/>
      <color rgb="FFFF0000"/>
      <name val="宋体"/>
      <family val="3"/>
      <charset val="134"/>
    </font>
    <font>
      <b/>
      <sz val="12"/>
      <name val="楷体"/>
      <family val="3"/>
      <charset val="134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1"/>
      <color indexed="9"/>
      <name val="宋体"/>
      <family val="3"/>
      <charset val="134"/>
    </font>
    <font>
      <sz val="9"/>
      <name val="宋体"/>
      <family val="3"/>
      <charset val="134"/>
    </font>
    <font>
      <sz val="11"/>
      <color indexed="20"/>
      <name val="宋体"/>
      <family val="3"/>
      <charset val="134"/>
    </font>
    <font>
      <sz val="7"/>
      <name val="Small Fonts"/>
      <family val="2"/>
    </font>
    <font>
      <sz val="10"/>
      <name val="MS Sans Serif"/>
      <family val="1"/>
    </font>
    <font>
      <sz val="12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name val="Courier"/>
      <family val="3"/>
    </font>
    <font>
      <sz val="10.5"/>
      <name val="方正仿宋_GBK"/>
      <charset val="134"/>
    </font>
    <font>
      <b/>
      <sz val="9"/>
      <name val="方正书宋_GBK"/>
      <charset val="134"/>
    </font>
    <font>
      <sz val="9"/>
      <name val="方正仿宋_GBK"/>
      <charset val="134"/>
    </font>
    <font>
      <sz val="9"/>
      <name val="方正书宋_GBK"/>
      <charset val="134"/>
    </font>
    <font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6"/>
      <name val="宋体"/>
      <family val="3"/>
      <charset val="134"/>
    </font>
    <font>
      <sz val="12"/>
      <name val="黑体"/>
      <family val="3"/>
      <charset val="134"/>
    </font>
    <font>
      <b/>
      <sz val="12"/>
      <name val="方正书宋_GBK"/>
      <charset val="134"/>
    </font>
    <font>
      <b/>
      <sz val="12"/>
      <name val="方正仿宋_GBK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16"/>
      <name val="方正小标宋_GBK"/>
      <charset val="134"/>
    </font>
    <font>
      <sz val="16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99">
    <xf numFmtId="0" fontId="0" fillId="0" borderId="0"/>
    <xf numFmtId="0" fontId="32" fillId="0" borderId="0">
      <protection locked="0"/>
    </xf>
    <xf numFmtId="0" fontId="32" fillId="0" borderId="0">
      <protection locked="0"/>
    </xf>
    <xf numFmtId="0" fontId="31" fillId="4" borderId="0" applyNumberFormat="0" applyBorder="0" applyAlignment="0" applyProtection="0">
      <alignment vertical="center"/>
    </xf>
    <xf numFmtId="0" fontId="32" fillId="0" borderId="0">
      <protection locked="0"/>
    </xf>
    <xf numFmtId="0" fontId="32" fillId="0" borderId="0">
      <protection locked="0"/>
    </xf>
    <xf numFmtId="0" fontId="16" fillId="0" borderId="0"/>
    <xf numFmtId="0" fontId="30" fillId="0" borderId="0"/>
    <xf numFmtId="0" fontId="29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6" fillId="0" borderId="0"/>
    <xf numFmtId="0" fontId="29" fillId="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6" fillId="0" borderId="0"/>
    <xf numFmtId="0" fontId="31" fillId="7" borderId="0" applyNumberFormat="0" applyBorder="0" applyAlignment="0" applyProtection="0">
      <alignment vertical="center"/>
    </xf>
    <xf numFmtId="0" fontId="16" fillId="0" borderId="0"/>
    <xf numFmtId="0" fontId="32" fillId="0" borderId="0">
      <protection locked="0"/>
    </xf>
    <xf numFmtId="0" fontId="29" fillId="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3" fillId="1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0" borderId="0">
      <protection locked="0"/>
    </xf>
    <xf numFmtId="0" fontId="31" fillId="17" borderId="0" applyNumberFormat="0" applyBorder="0" applyAlignment="0" applyProtection="0">
      <alignment vertical="center"/>
    </xf>
    <xf numFmtId="0" fontId="32" fillId="0" borderId="0">
      <protection locked="0"/>
    </xf>
    <xf numFmtId="0" fontId="31" fillId="10" borderId="0" applyNumberFormat="0" applyBorder="0" applyAlignment="0" applyProtection="0">
      <alignment vertical="center"/>
    </xf>
    <xf numFmtId="0" fontId="32" fillId="0" borderId="0">
      <protection locked="0"/>
    </xf>
    <xf numFmtId="0" fontId="31" fillId="18" borderId="0" applyNumberFormat="0" applyBorder="0" applyAlignment="0" applyProtection="0">
      <alignment vertical="center"/>
    </xf>
    <xf numFmtId="37" fontId="34" fillId="0" borderId="0"/>
    <xf numFmtId="0" fontId="35" fillId="0" borderId="0"/>
    <xf numFmtId="9" fontId="30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33" fillId="13" borderId="0" applyNumberFormat="0" applyBorder="0" applyAlignment="0" applyProtection="0">
      <alignment vertical="center"/>
    </xf>
    <xf numFmtId="0" fontId="32" fillId="0" borderId="0">
      <protection locked="0"/>
    </xf>
    <xf numFmtId="0" fontId="36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0" borderId="0">
      <protection locked="0"/>
    </xf>
    <xf numFmtId="0" fontId="32" fillId="0" borderId="0"/>
    <xf numFmtId="0" fontId="32" fillId="0" borderId="0">
      <protection locked="0"/>
    </xf>
    <xf numFmtId="0" fontId="16" fillId="0" borderId="0"/>
    <xf numFmtId="0" fontId="32" fillId="0" borderId="0">
      <protection locked="0"/>
    </xf>
    <xf numFmtId="0" fontId="44" fillId="0" borderId="0">
      <alignment vertical="center"/>
    </xf>
    <xf numFmtId="0" fontId="32" fillId="0" borderId="0">
      <protection locked="0"/>
    </xf>
    <xf numFmtId="0" fontId="32" fillId="0" borderId="0">
      <protection locked="0"/>
    </xf>
    <xf numFmtId="0" fontId="44" fillId="0" borderId="0">
      <alignment vertical="center"/>
    </xf>
    <xf numFmtId="0" fontId="32" fillId="0" borderId="0">
      <protection locked="0"/>
    </xf>
    <xf numFmtId="0" fontId="44" fillId="0" borderId="0">
      <alignment vertical="center"/>
    </xf>
    <xf numFmtId="0" fontId="32" fillId="0" borderId="0">
      <protection locked="0"/>
    </xf>
    <xf numFmtId="0" fontId="16" fillId="0" borderId="0" applyProtection="0">
      <alignment vertical="center"/>
    </xf>
    <xf numFmtId="0" fontId="32" fillId="0" borderId="0">
      <protection locked="0"/>
    </xf>
    <xf numFmtId="0" fontId="30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2" fillId="0" borderId="0">
      <protection locked="0"/>
    </xf>
    <xf numFmtId="0" fontId="16" fillId="0" borderId="0">
      <alignment vertical="center"/>
    </xf>
    <xf numFmtId="0" fontId="32" fillId="0" borderId="0">
      <protection locked="0"/>
    </xf>
    <xf numFmtId="0" fontId="16" fillId="0" borderId="0"/>
    <xf numFmtId="0" fontId="32" fillId="0" borderId="0">
      <protection locked="0"/>
    </xf>
    <xf numFmtId="0" fontId="32" fillId="0" borderId="0">
      <protection locked="0"/>
    </xf>
    <xf numFmtId="0" fontId="16" fillId="0" borderId="0"/>
    <xf numFmtId="0" fontId="16" fillId="0" borderId="0"/>
    <xf numFmtId="0" fontId="16" fillId="0" borderId="0"/>
    <xf numFmtId="0" fontId="32" fillId="0" borderId="0">
      <protection locked="0"/>
    </xf>
    <xf numFmtId="0" fontId="16" fillId="0" borderId="0"/>
    <xf numFmtId="0" fontId="30" fillId="0" borderId="0"/>
    <xf numFmtId="0" fontId="37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5" fillId="0" borderId="0"/>
    <xf numFmtId="0" fontId="30" fillId="0" borderId="0" applyFont="0" applyFill="0" applyBorder="0" applyAlignment="0" applyProtection="0"/>
    <xf numFmtId="0" fontId="31" fillId="17" borderId="0" applyNumberFormat="0" applyBorder="0" applyAlignment="0" applyProtection="0">
      <alignment vertical="center"/>
    </xf>
    <xf numFmtId="4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" fontId="12" fillId="0" borderId="1">
      <alignment vertical="center"/>
      <protection locked="0"/>
    </xf>
    <xf numFmtId="0" fontId="39" fillId="0" borderId="0"/>
    <xf numFmtId="176" fontId="12" fillId="0" borderId="1">
      <alignment vertical="center"/>
      <protection locked="0"/>
    </xf>
    <xf numFmtId="0" fontId="30" fillId="0" borderId="0"/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4" fillId="0" borderId="0"/>
  </cellStyleXfs>
  <cellXfs count="393">
    <xf numFmtId="0" fontId="0" fillId="0" borderId="0" xfId="0"/>
    <xf numFmtId="0" fontId="1" fillId="0" borderId="0" xfId="83" applyFont="1" applyAlignment="1">
      <alignment horizontal="center" vertical="center"/>
    </xf>
    <xf numFmtId="49" fontId="2" fillId="0" borderId="0" xfId="83" applyNumberFormat="1" applyFont="1" applyAlignment="1">
      <alignment horizontal="left" vertical="center"/>
    </xf>
    <xf numFmtId="49" fontId="3" fillId="0" borderId="0" xfId="83" applyNumberFormat="1" applyFont="1" applyAlignment="1">
      <alignment horizontal="left" indent="1"/>
    </xf>
    <xf numFmtId="0" fontId="3" fillId="0" borderId="0" xfId="83" applyFont="1"/>
    <xf numFmtId="0" fontId="2" fillId="0" borderId="0" xfId="83" applyFont="1" applyAlignment="1">
      <alignment horizontal="center" vertical="center"/>
    </xf>
    <xf numFmtId="0" fontId="2" fillId="0" borderId="0" xfId="83" applyFont="1"/>
    <xf numFmtId="0" fontId="4" fillId="0" borderId="0" xfId="83" applyFont="1"/>
    <xf numFmtId="0" fontId="4" fillId="0" borderId="0" xfId="83" applyFont="1" applyAlignment="1">
      <alignment horizontal="center"/>
    </xf>
    <xf numFmtId="0" fontId="4" fillId="0" borderId="0" xfId="83" applyNumberFormat="1" applyFont="1" applyAlignment="1">
      <alignment horizontal="center"/>
    </xf>
    <xf numFmtId="0" fontId="5" fillId="0" borderId="0" xfId="80" applyFont="1" applyBorder="1" applyAlignment="1">
      <alignment horizontal="left" vertical="center"/>
    </xf>
    <xf numFmtId="0" fontId="6" fillId="0" borderId="0" xfId="80" applyFont="1" applyBorder="1" applyAlignment="1">
      <alignment horizontal="center" vertical="center"/>
    </xf>
    <xf numFmtId="0" fontId="6" fillId="0" borderId="0" xfId="80" applyNumberFormat="1" applyFont="1" applyBorder="1" applyAlignment="1">
      <alignment horizontal="center" vertical="center"/>
    </xf>
    <xf numFmtId="0" fontId="1" fillId="0" borderId="0" xfId="83" applyFont="1" applyAlignment="1">
      <alignment horizontal="center"/>
    </xf>
    <xf numFmtId="0" fontId="8" fillId="0" borderId="0" xfId="83" applyNumberFormat="1" applyFont="1" applyAlignment="1">
      <alignment horizontal="center" vertical="center"/>
    </xf>
    <xf numFmtId="0" fontId="9" fillId="0" borderId="1" xfId="83" applyFont="1" applyBorder="1" applyAlignment="1">
      <alignment horizontal="center" vertical="center"/>
    </xf>
    <xf numFmtId="0" fontId="9" fillId="0" borderId="1" xfId="83" applyNumberFormat="1" applyFont="1" applyBorder="1" applyAlignment="1">
      <alignment horizontal="center" vertical="center"/>
    </xf>
    <xf numFmtId="0" fontId="1" fillId="0" borderId="0" xfId="83" applyFont="1" applyBorder="1" applyAlignment="1">
      <alignment horizontal="center" vertical="center"/>
    </xf>
    <xf numFmtId="49" fontId="8" fillId="0" borderId="1" xfId="83" applyNumberFormat="1" applyFont="1" applyFill="1" applyBorder="1" applyAlignment="1">
      <alignment horizontal="left" vertical="center"/>
    </xf>
    <xf numFmtId="49" fontId="8" fillId="0" borderId="1" xfId="83" applyNumberFormat="1" applyFont="1" applyBorder="1" applyAlignment="1">
      <alignment horizontal="center" vertical="center"/>
    </xf>
    <xf numFmtId="0" fontId="8" fillId="0" borderId="1" xfId="83" applyNumberFormat="1" applyFont="1" applyFill="1" applyBorder="1" applyAlignment="1">
      <alignment horizontal="center" vertical="center"/>
    </xf>
    <xf numFmtId="49" fontId="2" fillId="0" borderId="0" xfId="83" applyNumberFormat="1" applyFont="1" applyBorder="1" applyAlignment="1">
      <alignment horizontal="left" vertical="center"/>
    </xf>
    <xf numFmtId="49" fontId="3" fillId="0" borderId="0" xfId="83" applyNumberFormat="1" applyFont="1" applyBorder="1" applyAlignment="1">
      <alignment horizontal="left" indent="1"/>
    </xf>
    <xf numFmtId="178" fontId="8" fillId="0" borderId="1" xfId="83" applyNumberFormat="1" applyFont="1" applyFill="1" applyBorder="1" applyAlignment="1">
      <alignment horizontal="left" vertical="center"/>
    </xf>
    <xf numFmtId="0" fontId="8" fillId="0" borderId="1" xfId="83" applyFont="1" applyBorder="1" applyAlignment="1">
      <alignment horizontal="center" vertical="center"/>
    </xf>
    <xf numFmtId="0" fontId="3" fillId="0" borderId="0" xfId="83" applyFont="1" applyBorder="1"/>
    <xf numFmtId="178" fontId="8" fillId="0" borderId="1" xfId="83" applyNumberFormat="1" applyFont="1" applyFill="1" applyBorder="1" applyAlignment="1">
      <alignment horizontal="left" vertical="center" indent="1"/>
    </xf>
    <xf numFmtId="49" fontId="8" fillId="0" borderId="1" xfId="83" applyNumberFormat="1" applyFont="1" applyFill="1" applyBorder="1" applyAlignment="1">
      <alignment horizontal="center" vertical="center"/>
    </xf>
    <xf numFmtId="0" fontId="2" fillId="0" borderId="0" xfId="83" applyFont="1" applyBorder="1" applyAlignment="1">
      <alignment horizontal="center" vertical="center"/>
    </xf>
    <xf numFmtId="0" fontId="8" fillId="0" borderId="1" xfId="83" applyFont="1" applyBorder="1" applyAlignment="1">
      <alignment horizontal="left" vertical="center"/>
    </xf>
    <xf numFmtId="0" fontId="8" fillId="0" borderId="1" xfId="83" applyNumberFormat="1" applyFont="1" applyBorder="1" applyAlignment="1">
      <alignment horizontal="center" vertical="center"/>
    </xf>
    <xf numFmtId="0" fontId="2" fillId="0" borderId="0" xfId="83" applyFont="1" applyBorder="1"/>
    <xf numFmtId="0" fontId="3" fillId="0" borderId="0" xfId="80" applyFont="1" applyBorder="1" applyAlignment="1">
      <alignment horizontal="left" vertical="center"/>
    </xf>
    <xf numFmtId="177" fontId="8" fillId="0" borderId="0" xfId="83" applyNumberFormat="1" applyFont="1" applyAlignment="1">
      <alignment horizontal="center" vertical="center"/>
    </xf>
    <xf numFmtId="179" fontId="8" fillId="0" borderId="1" xfId="83" applyNumberFormat="1" applyFont="1" applyFill="1" applyBorder="1" applyAlignment="1">
      <alignment horizontal="center" vertical="center"/>
    </xf>
    <xf numFmtId="180" fontId="8" fillId="0" borderId="1" xfId="83" applyNumberFormat="1" applyFont="1" applyFill="1" applyBorder="1" applyAlignment="1">
      <alignment horizontal="center" vertical="center"/>
    </xf>
    <xf numFmtId="178" fontId="8" fillId="0" borderId="1" xfId="83" applyNumberFormat="1" applyFont="1" applyFill="1" applyBorder="1" applyAlignment="1">
      <alignment horizontal="center" vertical="center"/>
    </xf>
    <xf numFmtId="0" fontId="3" fillId="0" borderId="0" xfId="4" applyFont="1" applyFill="1" applyAlignment="1">
      <alignment vertical="top"/>
      <protection locked="0"/>
    </xf>
    <xf numFmtId="0" fontId="3" fillId="0" borderId="0" xfId="4" applyFont="1" applyFill="1" applyAlignment="1">
      <alignment horizontal="left" vertical="top" indent="1"/>
      <protection locked="0"/>
    </xf>
    <xf numFmtId="0" fontId="3" fillId="0" borderId="0" xfId="4" applyFont="1" applyFill="1" applyAlignment="1">
      <alignment horizontal="left" vertical="top" indent="2"/>
      <protection locked="0"/>
    </xf>
    <xf numFmtId="49" fontId="3" fillId="0" borderId="0" xfId="4" applyNumberFormat="1" applyFont="1" applyFill="1" applyAlignment="1">
      <alignment horizontal="left" vertical="top"/>
      <protection locked="0"/>
    </xf>
    <xf numFmtId="181" fontId="3" fillId="0" borderId="0" xfId="4" applyNumberFormat="1" applyFont="1" applyFill="1" applyAlignment="1">
      <alignment vertical="top"/>
      <protection locked="0"/>
    </xf>
    <xf numFmtId="0" fontId="10" fillId="0" borderId="0" xfId="4" applyFont="1" applyFill="1" applyAlignment="1">
      <alignment vertical="top"/>
      <protection locked="0"/>
    </xf>
    <xf numFmtId="49" fontId="10" fillId="0" borderId="0" xfId="69" applyNumberFormat="1" applyFont="1" applyFill="1"/>
    <xf numFmtId="2" fontId="10" fillId="0" borderId="0" xfId="69" applyNumberFormat="1" applyFont="1" applyFill="1"/>
    <xf numFmtId="181" fontId="10" fillId="0" borderId="0" xfId="4" applyNumberFormat="1" applyFont="1" applyFill="1" applyAlignment="1">
      <alignment vertical="top"/>
      <protection locked="0"/>
    </xf>
    <xf numFmtId="181" fontId="3" fillId="0" borderId="0" xfId="4" applyNumberFormat="1" applyFont="1" applyFill="1" applyAlignment="1">
      <alignment horizontal="right" vertical="top"/>
      <protection locked="0"/>
    </xf>
    <xf numFmtId="49" fontId="2" fillId="0" borderId="1" xfId="4" applyNumberFormat="1" applyFont="1" applyFill="1" applyBorder="1" applyAlignment="1">
      <alignment horizontal="center" vertical="center"/>
      <protection locked="0"/>
    </xf>
    <xf numFmtId="0" fontId="2" fillId="0" borderId="1" xfId="4" applyFont="1" applyFill="1" applyBorder="1" applyAlignment="1">
      <alignment horizontal="center" vertical="center"/>
      <protection locked="0"/>
    </xf>
    <xf numFmtId="181" fontId="2" fillId="0" borderId="1" xfId="4" applyNumberFormat="1" applyFont="1" applyFill="1" applyBorder="1" applyAlignment="1">
      <alignment horizontal="center" vertical="center"/>
      <protection locked="0"/>
    </xf>
    <xf numFmtId="0" fontId="3" fillId="0" borderId="0" xfId="69" applyFont="1" applyFill="1" applyAlignment="1">
      <alignment vertical="center" wrapText="1"/>
    </xf>
    <xf numFmtId="49" fontId="2" fillId="0" borderId="1" xfId="4" applyNumberFormat="1" applyFont="1" applyFill="1" applyBorder="1" applyAlignment="1">
      <alignment horizontal="left" vertical="center"/>
      <protection locked="0"/>
    </xf>
    <xf numFmtId="0" fontId="2" fillId="0" borderId="1" xfId="4" applyFont="1" applyFill="1" applyBorder="1" applyAlignment="1">
      <alignment horizontal="left" vertical="center"/>
      <protection locked="0"/>
    </xf>
    <xf numFmtId="181" fontId="2" fillId="0" borderId="1" xfId="4" applyNumberFormat="1" applyFont="1" applyFill="1" applyBorder="1" applyAlignment="1">
      <alignment horizontal="left" vertical="center" indent="1"/>
      <protection locked="0"/>
    </xf>
    <xf numFmtId="178" fontId="3" fillId="0" borderId="0" xfId="4" applyNumberFormat="1" applyFont="1" applyFill="1" applyAlignment="1">
      <alignment vertical="top"/>
      <protection locked="0"/>
    </xf>
    <xf numFmtId="180" fontId="3" fillId="0" borderId="0" xfId="4" applyNumberFormat="1" applyFont="1" applyFill="1" applyAlignment="1">
      <alignment vertical="top"/>
      <protection locked="0"/>
    </xf>
    <xf numFmtId="49" fontId="3" fillId="0" borderId="0" xfId="69" applyNumberFormat="1" applyFont="1" applyFill="1"/>
    <xf numFmtId="49" fontId="2" fillId="0" borderId="1" xfId="4" applyNumberFormat="1" applyFont="1" applyFill="1" applyBorder="1" applyAlignment="1">
      <alignment horizontal="left" vertical="center" indent="1"/>
      <protection locked="0"/>
    </xf>
    <xf numFmtId="0" fontId="2" fillId="0" borderId="1" xfId="4" applyFont="1" applyFill="1" applyBorder="1" applyAlignment="1">
      <alignment horizontal="left" vertical="center" wrapText="1" indent="1"/>
      <protection locked="0"/>
    </xf>
    <xf numFmtId="178" fontId="3" fillId="0" borderId="0" xfId="4" applyNumberFormat="1" applyFont="1" applyFill="1" applyAlignment="1">
      <alignment horizontal="left" vertical="top" indent="1"/>
      <protection locked="0"/>
    </xf>
    <xf numFmtId="49" fontId="3" fillId="0" borderId="0" xfId="69" applyNumberFormat="1" applyFont="1" applyFill="1" applyAlignment="1">
      <alignment horizontal="left" indent="1"/>
    </xf>
    <xf numFmtId="49" fontId="3" fillId="0" borderId="1" xfId="4" applyNumberFormat="1" applyFont="1" applyFill="1" applyBorder="1" applyAlignment="1">
      <alignment horizontal="left" vertical="center" indent="2"/>
      <protection locked="0"/>
    </xf>
    <xf numFmtId="0" fontId="3" fillId="0" borderId="1" xfId="4" applyFont="1" applyFill="1" applyBorder="1" applyAlignment="1">
      <alignment horizontal="left" vertical="center" indent="2"/>
      <protection locked="0"/>
    </xf>
    <xf numFmtId="181" fontId="3" fillId="0" borderId="1" xfId="4" applyNumberFormat="1" applyFont="1" applyFill="1" applyBorder="1" applyAlignment="1">
      <alignment horizontal="center" vertical="center"/>
      <protection locked="0"/>
    </xf>
    <xf numFmtId="178" fontId="3" fillId="0" borderId="0" xfId="4" applyNumberFormat="1" applyFont="1" applyFill="1" applyAlignment="1">
      <alignment horizontal="left" vertical="top" indent="2"/>
      <protection locked="0"/>
    </xf>
    <xf numFmtId="49" fontId="3" fillId="0" borderId="0" xfId="69" applyNumberFormat="1" applyFont="1" applyFill="1" applyAlignment="1">
      <alignment horizontal="left" indent="2"/>
    </xf>
    <xf numFmtId="0" fontId="12" fillId="0" borderId="1" xfId="4" applyFont="1" applyFill="1" applyBorder="1" applyAlignment="1">
      <alignment horizontal="left" vertical="center" indent="2"/>
      <protection locked="0"/>
    </xf>
    <xf numFmtId="182" fontId="3" fillId="0" borderId="0" xfId="4" applyNumberFormat="1" applyFont="1" applyFill="1" applyAlignment="1">
      <alignment vertical="top"/>
      <protection locked="0"/>
    </xf>
    <xf numFmtId="49" fontId="13" fillId="0" borderId="1" xfId="4" applyNumberFormat="1" applyFont="1" applyFill="1" applyBorder="1" applyAlignment="1">
      <alignment horizontal="left" vertical="center" indent="1"/>
      <protection locked="0"/>
    </xf>
    <xf numFmtId="0" fontId="2" fillId="0" borderId="1" xfId="69" applyFont="1" applyFill="1" applyBorder="1" applyAlignment="1">
      <alignment horizontal="left" vertical="center"/>
    </xf>
    <xf numFmtId="0" fontId="14" fillId="0" borderId="1" xfId="69" applyFont="1" applyFill="1" applyBorder="1" applyAlignment="1">
      <alignment vertical="center"/>
    </xf>
    <xf numFmtId="181" fontId="2" fillId="0" borderId="1" xfId="69" applyNumberFormat="1" applyFont="1" applyFill="1" applyBorder="1" applyAlignment="1">
      <alignment horizontal="center" vertical="center"/>
    </xf>
    <xf numFmtId="0" fontId="3" fillId="0" borderId="0" xfId="69" applyFont="1" applyFill="1" applyAlignment="1">
      <alignment horizontal="center" vertical="center" wrapText="1"/>
    </xf>
    <xf numFmtId="2" fontId="3" fillId="0" borderId="0" xfId="69" applyNumberFormat="1" applyFont="1" applyFill="1"/>
    <xf numFmtId="2" fontId="3" fillId="0" borderId="0" xfId="69" applyNumberFormat="1" applyFont="1" applyFill="1" applyAlignment="1">
      <alignment horizontal="left" indent="1"/>
    </xf>
    <xf numFmtId="181" fontId="3" fillId="0" borderId="0" xfId="4" applyNumberFormat="1" applyFont="1" applyFill="1" applyAlignment="1">
      <alignment horizontal="left" vertical="top" indent="1"/>
      <protection locked="0"/>
    </xf>
    <xf numFmtId="2" fontId="3" fillId="0" borderId="0" xfId="69" applyNumberFormat="1" applyFont="1" applyFill="1" applyAlignment="1">
      <alignment horizontal="left" indent="2"/>
    </xf>
    <xf numFmtId="181" fontId="3" fillId="0" borderId="0" xfId="4" applyNumberFormat="1" applyFont="1" applyFill="1" applyAlignment="1">
      <alignment horizontal="left" vertical="top" indent="2"/>
      <protection locked="0"/>
    </xf>
    <xf numFmtId="49" fontId="3" fillId="0" borderId="0" xfId="69" applyNumberFormat="1" applyFont="1" applyFill="1" applyAlignment="1" applyProtection="1">
      <alignment vertical="center"/>
      <protection locked="0"/>
    </xf>
    <xf numFmtId="2" fontId="3" fillId="0" borderId="0" xfId="69" applyNumberFormat="1" applyFont="1" applyFill="1" applyAlignment="1" applyProtection="1">
      <alignment vertical="center"/>
      <protection locked="0"/>
    </xf>
    <xf numFmtId="49" fontId="3" fillId="0" borderId="0" xfId="69" applyNumberFormat="1" applyFont="1" applyFill="1" applyAlignment="1" applyProtection="1">
      <alignment horizontal="left" vertical="center" indent="1"/>
      <protection locked="0"/>
    </xf>
    <xf numFmtId="2" fontId="3" fillId="0" borderId="0" xfId="69" applyNumberFormat="1" applyFont="1" applyFill="1" applyAlignment="1" applyProtection="1">
      <alignment horizontal="left" vertical="center" indent="1"/>
      <protection locked="0"/>
    </xf>
    <xf numFmtId="49" fontId="3" fillId="0" borderId="0" xfId="69" applyNumberFormat="1" applyFont="1" applyFill="1" applyAlignment="1" applyProtection="1">
      <alignment horizontal="left" vertical="center" indent="2"/>
      <protection locked="0"/>
    </xf>
    <xf numFmtId="2" fontId="3" fillId="0" borderId="0" xfId="69" applyNumberFormat="1" applyFont="1" applyFill="1" applyAlignment="1" applyProtection="1">
      <alignment horizontal="left" vertical="center" indent="2"/>
      <protection locked="0"/>
    </xf>
    <xf numFmtId="178" fontId="2" fillId="0" borderId="1" xfId="4" applyNumberFormat="1" applyFont="1" applyFill="1" applyBorder="1" applyAlignment="1">
      <alignment vertical="center"/>
      <protection locked="0"/>
    </xf>
    <xf numFmtId="178" fontId="10" fillId="0" borderId="0" xfId="4" applyNumberFormat="1" applyFont="1" applyFill="1" applyAlignment="1">
      <alignment vertical="top"/>
      <protection locked="0"/>
    </xf>
    <xf numFmtId="49" fontId="10" fillId="0" borderId="0" xfId="69" applyNumberFormat="1" applyFont="1" applyFill="1" applyAlignment="1" applyProtection="1">
      <alignment vertical="center"/>
      <protection locked="0"/>
    </xf>
    <xf numFmtId="2" fontId="10" fillId="0" borderId="0" xfId="69" applyNumberFormat="1" applyFont="1" applyFill="1" applyAlignment="1" applyProtection="1">
      <alignment vertical="center"/>
      <protection locked="0"/>
    </xf>
    <xf numFmtId="0" fontId="3" fillId="0" borderId="0" xfId="69" applyFont="1" applyFill="1" applyAlignment="1">
      <alignment vertical="center"/>
    </xf>
    <xf numFmtId="0" fontId="2" fillId="0" borderId="0" xfId="69" applyFont="1" applyFill="1" applyAlignment="1">
      <alignment vertical="center"/>
    </xf>
    <xf numFmtId="49" fontId="2" fillId="0" borderId="0" xfId="69" applyNumberFormat="1" applyFont="1" applyFill="1" applyAlignment="1">
      <alignment horizontal="left" vertical="center" indent="1"/>
    </xf>
    <xf numFmtId="0" fontId="3" fillId="0" borderId="0" xfId="69" applyFont="1" applyFill="1" applyAlignment="1">
      <alignment horizontal="left" vertical="center" indent="2"/>
    </xf>
    <xf numFmtId="0" fontId="4" fillId="0" borderId="0" xfId="69" applyFont="1" applyFill="1" applyAlignment="1">
      <alignment vertical="center"/>
    </xf>
    <xf numFmtId="181" fontId="4" fillId="0" borderId="0" xfId="69" applyNumberFormat="1" applyFont="1" applyFill="1" applyAlignment="1">
      <alignment horizontal="center" vertical="center"/>
    </xf>
    <xf numFmtId="181" fontId="3" fillId="0" borderId="0" xfId="69" applyNumberFormat="1" applyFont="1" applyFill="1" applyAlignment="1">
      <alignment horizontal="center" vertical="center"/>
    </xf>
    <xf numFmtId="0" fontId="2" fillId="0" borderId="1" xfId="69" applyFont="1" applyFill="1" applyBorder="1" applyAlignment="1">
      <alignment horizontal="center" vertical="center"/>
    </xf>
    <xf numFmtId="0" fontId="2" fillId="0" borderId="1" xfId="69" applyFont="1" applyFill="1" applyBorder="1" applyAlignment="1">
      <alignment vertical="center"/>
    </xf>
    <xf numFmtId="49" fontId="2" fillId="0" borderId="1" xfId="69" applyNumberFormat="1" applyFont="1" applyFill="1" applyBorder="1" applyAlignment="1">
      <alignment horizontal="left" vertical="center" indent="1"/>
    </xf>
    <xf numFmtId="49" fontId="13" fillId="0" borderId="1" xfId="69" applyNumberFormat="1" applyFont="1" applyFill="1" applyBorder="1" applyAlignment="1">
      <alignment horizontal="left" vertical="center" indent="1"/>
    </xf>
    <xf numFmtId="0" fontId="3" fillId="0" borderId="1" xfId="69" applyFont="1" applyFill="1" applyBorder="1" applyAlignment="1">
      <alignment horizontal="left" vertical="center" indent="2"/>
    </xf>
    <xf numFmtId="0" fontId="8" fillId="0" borderId="1" xfId="69" applyFont="1" applyFill="1" applyBorder="1" applyAlignment="1">
      <alignment horizontal="left" vertical="center" indent="2"/>
    </xf>
    <xf numFmtId="181" fontId="3" fillId="0" borderId="1" xfId="69" applyNumberFormat="1" applyFont="1" applyFill="1" applyBorder="1" applyAlignment="1">
      <alignment horizontal="center" vertical="center"/>
    </xf>
    <xf numFmtId="181" fontId="3" fillId="0" borderId="0" xfId="69" applyNumberFormat="1" applyFont="1" applyFill="1" applyAlignment="1">
      <alignment horizontal="left" vertical="center" indent="2"/>
    </xf>
    <xf numFmtId="0" fontId="0" fillId="0" borderId="1" xfId="0" applyBorder="1" applyAlignment="1">
      <alignment horizontal="center" vertical="center"/>
    </xf>
    <xf numFmtId="181" fontId="3" fillId="0" borderId="0" xfId="69" applyNumberFormat="1" applyFont="1" applyFill="1" applyAlignment="1">
      <alignment vertical="center"/>
    </xf>
    <xf numFmtId="0" fontId="3" fillId="0" borderId="0" xfId="83" applyFont="1" applyAlignment="1">
      <alignment wrapText="1"/>
    </xf>
    <xf numFmtId="0" fontId="9" fillId="0" borderId="0" xfId="83" applyFont="1" applyAlignment="1">
      <alignment horizontal="center" vertical="center" wrapText="1"/>
    </xf>
    <xf numFmtId="0" fontId="2" fillId="0" borderId="0" xfId="83" applyFont="1" applyAlignment="1">
      <alignment horizontal="center" vertical="center" wrapText="1"/>
    </xf>
    <xf numFmtId="0" fontId="2" fillId="0" borderId="0" xfId="83" applyFont="1" applyAlignment="1">
      <alignment wrapText="1"/>
    </xf>
    <xf numFmtId="0" fontId="4" fillId="0" borderId="0" xfId="83" applyFont="1" applyAlignment="1">
      <alignment wrapText="1"/>
    </xf>
    <xf numFmtId="0" fontId="6" fillId="0" borderId="0" xfId="80" applyFont="1" applyBorder="1" applyAlignment="1">
      <alignment horizontal="left" vertical="center" wrapText="1"/>
    </xf>
    <xf numFmtId="49" fontId="7" fillId="0" borderId="0" xfId="83" applyNumberFormat="1" applyFont="1" applyAlignment="1">
      <alignment horizontal="centerContinuous" vertical="center" wrapText="1"/>
    </xf>
    <xf numFmtId="49" fontId="11" fillId="0" borderId="0" xfId="83" applyNumberFormat="1" applyFont="1" applyAlignment="1">
      <alignment horizontal="centerContinuous" vertical="center" wrapText="1"/>
    </xf>
    <xf numFmtId="0" fontId="2" fillId="0" borderId="0" xfId="83" applyFont="1" applyAlignment="1">
      <alignment horizontal="center" wrapText="1"/>
    </xf>
    <xf numFmtId="181" fontId="15" fillId="0" borderId="0" xfId="4" applyNumberFormat="1" applyFont="1" applyFill="1" applyAlignment="1">
      <alignment horizontal="right" vertical="top"/>
      <protection locked="0"/>
    </xf>
    <xf numFmtId="0" fontId="9" fillId="0" borderId="1" xfId="83" applyFont="1" applyBorder="1" applyAlignment="1">
      <alignment horizontal="center" vertical="center" wrapText="1"/>
    </xf>
    <xf numFmtId="1" fontId="9" fillId="0" borderId="1" xfId="83" applyNumberFormat="1" applyFont="1" applyBorder="1" applyAlignment="1" applyProtection="1">
      <alignment horizontal="center" vertical="center" wrapText="1"/>
      <protection locked="0"/>
    </xf>
    <xf numFmtId="0" fontId="9" fillId="0" borderId="0" xfId="83" applyFont="1" applyBorder="1" applyAlignment="1">
      <alignment horizontal="center" vertical="center" wrapText="1"/>
    </xf>
    <xf numFmtId="178" fontId="3" fillId="0" borderId="1" xfId="83" applyNumberFormat="1" applyFont="1" applyFill="1" applyBorder="1" applyAlignment="1">
      <alignment horizontal="right" vertical="center" wrapText="1"/>
    </xf>
    <xf numFmtId="0" fontId="2" fillId="0" borderId="0" xfId="83" applyFont="1" applyBorder="1" applyAlignment="1">
      <alignment horizontal="center" vertical="center" wrapText="1"/>
    </xf>
    <xf numFmtId="0" fontId="3" fillId="0" borderId="0" xfId="83" applyFont="1" applyBorder="1" applyAlignment="1">
      <alignment wrapText="1"/>
    </xf>
    <xf numFmtId="0" fontId="2" fillId="0" borderId="1" xfId="83" applyFont="1" applyBorder="1" applyAlignment="1">
      <alignment horizontal="center" vertical="center" wrapText="1"/>
    </xf>
    <xf numFmtId="178" fontId="3" fillId="0" borderId="1" xfId="83" applyNumberFormat="1" applyFont="1" applyBorder="1" applyAlignment="1">
      <alignment horizontal="right" vertical="center" wrapText="1"/>
    </xf>
    <xf numFmtId="0" fontId="2" fillId="0" borderId="0" xfId="83" applyFont="1" applyBorder="1" applyAlignment="1">
      <alignment wrapText="1"/>
    </xf>
    <xf numFmtId="0" fontId="17" fillId="0" borderId="0" xfId="4" applyFont="1" applyFill="1" applyAlignment="1">
      <alignment vertical="top"/>
      <protection locked="0"/>
    </xf>
    <xf numFmtId="49" fontId="9" fillId="0" borderId="1" xfId="4" applyNumberFormat="1" applyFont="1" applyFill="1" applyBorder="1" applyAlignment="1">
      <alignment horizontal="center" vertical="center"/>
      <protection locked="0"/>
    </xf>
    <xf numFmtId="0" fontId="2" fillId="0" borderId="0" xfId="4" applyFont="1" applyFill="1" applyAlignment="1">
      <alignment vertical="top"/>
      <protection locked="0"/>
    </xf>
    <xf numFmtId="0" fontId="17" fillId="0" borderId="0" xfId="69" applyFont="1" applyFill="1" applyAlignment="1">
      <alignment vertical="center" wrapText="1"/>
    </xf>
    <xf numFmtId="49" fontId="3" fillId="0" borderId="1" xfId="4" applyNumberFormat="1" applyFont="1" applyFill="1" applyBorder="1" applyAlignment="1">
      <alignment horizontal="center" vertical="center"/>
      <protection locked="0"/>
    </xf>
    <xf numFmtId="49" fontId="3" fillId="0" borderId="1" xfId="4" applyNumberFormat="1" applyFont="1" applyFill="1" applyBorder="1" applyAlignment="1">
      <alignment horizontal="left" vertical="center"/>
      <protection locked="0"/>
    </xf>
    <xf numFmtId="180" fontId="10" fillId="0" borderId="0" xfId="4" applyNumberFormat="1" applyFont="1" applyFill="1" applyAlignment="1">
      <alignment vertical="top"/>
      <protection locked="0"/>
    </xf>
    <xf numFmtId="49" fontId="3" fillId="0" borderId="1" xfId="4" applyNumberFormat="1" applyFont="1" applyFill="1" applyBorder="1" applyAlignment="1">
      <alignment horizontal="left" vertical="center" indent="1"/>
      <protection locked="0"/>
    </xf>
    <xf numFmtId="0" fontId="10" fillId="0" borderId="0" xfId="69" applyFont="1" applyFill="1" applyAlignment="1">
      <alignment vertical="center" wrapText="1"/>
    </xf>
    <xf numFmtId="181" fontId="17" fillId="0" borderId="0" xfId="4" applyNumberFormat="1" applyFont="1" applyFill="1" applyAlignment="1">
      <alignment vertical="top"/>
      <protection locked="0"/>
    </xf>
    <xf numFmtId="0" fontId="17" fillId="0" borderId="0" xfId="69" applyFont="1" applyFill="1" applyAlignment="1">
      <alignment horizontal="center" vertical="center" wrapText="1"/>
    </xf>
    <xf numFmtId="0" fontId="10" fillId="0" borderId="0" xfId="69" applyFont="1" applyFill="1" applyAlignment="1">
      <alignment horizontal="center" vertical="center" wrapText="1"/>
    </xf>
    <xf numFmtId="178" fontId="3" fillId="0" borderId="1" xfId="4" applyNumberFormat="1" applyFont="1" applyFill="1" applyBorder="1" applyAlignment="1">
      <alignment vertical="center"/>
      <protection locked="0"/>
    </xf>
    <xf numFmtId="49" fontId="10" fillId="0" borderId="0" xfId="4" applyNumberFormat="1" applyFont="1" applyFill="1" applyAlignment="1">
      <alignment horizontal="left" vertical="top" indent="1"/>
      <protection locked="0"/>
    </xf>
    <xf numFmtId="49" fontId="10" fillId="0" borderId="0" xfId="4" applyNumberFormat="1" applyFont="1" applyFill="1" applyAlignment="1">
      <alignment horizontal="left" vertical="top" indent="2"/>
      <protection locked="0"/>
    </xf>
    <xf numFmtId="181" fontId="3" fillId="0" borderId="1" xfId="4" applyNumberFormat="1" applyFont="1" applyFill="1" applyBorder="1" applyAlignment="1">
      <alignment vertical="center"/>
      <protection locked="0"/>
    </xf>
    <xf numFmtId="49" fontId="13" fillId="0" borderId="1" xfId="4" applyNumberFormat="1" applyFont="1" applyFill="1" applyBorder="1" applyAlignment="1">
      <alignment horizontal="left" vertical="center" wrapText="1" indent="1"/>
      <protection locked="0"/>
    </xf>
    <xf numFmtId="49" fontId="3" fillId="0" borderId="0" xfId="4" applyNumberFormat="1" applyFont="1" applyFill="1" applyAlignment="1">
      <alignment horizontal="left" vertical="top" indent="1"/>
      <protection locked="0"/>
    </xf>
    <xf numFmtId="49" fontId="10" fillId="0" borderId="0" xfId="69" applyNumberFormat="1" applyFont="1" applyFill="1" applyAlignment="1">
      <alignment horizontal="left" indent="1"/>
    </xf>
    <xf numFmtId="49" fontId="3" fillId="0" borderId="0" xfId="4" applyNumberFormat="1" applyFont="1" applyFill="1" applyAlignment="1">
      <alignment horizontal="left" vertical="top" indent="2"/>
      <protection locked="0"/>
    </xf>
    <xf numFmtId="49" fontId="10" fillId="0" borderId="0" xfId="69" applyNumberFormat="1" applyFont="1" applyFill="1" applyAlignment="1">
      <alignment horizontal="left" indent="2"/>
    </xf>
    <xf numFmtId="182" fontId="10" fillId="0" borderId="0" xfId="4" applyNumberFormat="1" applyFont="1" applyFill="1" applyAlignment="1">
      <alignment vertical="top"/>
      <protection locked="0"/>
    </xf>
    <xf numFmtId="181" fontId="2" fillId="0" borderId="1" xfId="4" applyNumberFormat="1" applyFont="1" applyFill="1" applyBorder="1" applyAlignment="1">
      <alignment vertical="center"/>
      <protection locked="0"/>
    </xf>
    <xf numFmtId="49" fontId="10" fillId="0" borderId="0" xfId="69" applyNumberFormat="1" applyFont="1" applyFill="1" applyAlignment="1" applyProtection="1">
      <alignment horizontal="left" vertical="center" indent="1"/>
      <protection locked="0"/>
    </xf>
    <xf numFmtId="49" fontId="10" fillId="0" borderId="0" xfId="69" applyNumberFormat="1" applyFont="1" applyFill="1" applyAlignment="1" applyProtection="1">
      <alignment horizontal="left" vertical="center" indent="2"/>
      <protection locked="0"/>
    </xf>
    <xf numFmtId="181" fontId="3" fillId="0" borderId="0" xfId="4" applyNumberFormat="1" applyFont="1" applyFill="1" applyAlignment="1">
      <alignment horizontal="right" vertical="center"/>
      <protection locked="0"/>
    </xf>
    <xf numFmtId="49" fontId="13" fillId="0" borderId="1" xfId="4" applyNumberFormat="1" applyFont="1" applyFill="1" applyBorder="1" applyAlignment="1">
      <alignment horizontal="left" vertical="center"/>
      <protection locked="0"/>
    </xf>
    <xf numFmtId="49" fontId="3" fillId="0" borderId="0" xfId="69" applyNumberFormat="1" applyFont="1" applyFill="1" applyAlignment="1">
      <alignment horizontal="left"/>
    </xf>
    <xf numFmtId="49" fontId="8" fillId="0" borderId="1" xfId="4" applyNumberFormat="1" applyFont="1" applyFill="1" applyBorder="1" applyAlignment="1">
      <alignment horizontal="left" vertical="center" indent="1"/>
      <protection locked="0"/>
    </xf>
    <xf numFmtId="0" fontId="13" fillId="0" borderId="2" xfId="4" applyFont="1" applyFill="1" applyBorder="1" applyAlignment="1">
      <alignment horizontal="center" vertical="center"/>
      <protection locked="0"/>
    </xf>
    <xf numFmtId="49" fontId="3" fillId="0" borderId="0" xfId="69" applyNumberFormat="1" applyFont="1" applyFill="1" applyAlignment="1" applyProtection="1">
      <alignment horizontal="left" vertical="center"/>
      <protection locked="0"/>
    </xf>
    <xf numFmtId="0" fontId="9" fillId="0" borderId="0" xfId="69" applyFont="1" applyFill="1" applyAlignment="1">
      <alignment vertical="center"/>
    </xf>
    <xf numFmtId="49" fontId="3" fillId="0" borderId="0" xfId="69" applyNumberFormat="1" applyFont="1" applyFill="1" applyAlignment="1">
      <alignment horizontal="left" vertical="center" indent="1"/>
    </xf>
    <xf numFmtId="181" fontId="4" fillId="0" borderId="0" xfId="69" applyNumberFormat="1" applyFont="1" applyFill="1" applyAlignment="1">
      <alignment vertical="center"/>
    </xf>
    <xf numFmtId="181" fontId="3" fillId="0" borderId="0" xfId="69" applyNumberFormat="1" applyFont="1" applyFill="1" applyAlignment="1">
      <alignment horizontal="right" vertical="center"/>
    </xf>
    <xf numFmtId="0" fontId="9" fillId="0" borderId="1" xfId="69" applyFont="1" applyFill="1" applyBorder="1" applyAlignment="1">
      <alignment horizontal="center" vertical="center"/>
    </xf>
    <xf numFmtId="181" fontId="9" fillId="0" borderId="1" xfId="69" applyNumberFormat="1" applyFont="1" applyFill="1" applyBorder="1" applyAlignment="1">
      <alignment horizontal="center" vertical="center"/>
    </xf>
    <xf numFmtId="49" fontId="8" fillId="0" borderId="1" xfId="69" applyNumberFormat="1" applyFont="1" applyFill="1" applyBorder="1" applyAlignment="1">
      <alignment horizontal="left" vertical="center"/>
    </xf>
    <xf numFmtId="49" fontId="3" fillId="0" borderId="1" xfId="69" applyNumberFormat="1" applyFont="1" applyFill="1" applyBorder="1" applyAlignment="1">
      <alignment horizontal="left" vertical="center" indent="1"/>
    </xf>
    <xf numFmtId="49" fontId="8" fillId="0" borderId="1" xfId="69" applyNumberFormat="1" applyFont="1" applyFill="1" applyBorder="1" applyAlignment="1">
      <alignment horizontal="left" vertical="center" indent="1"/>
    </xf>
    <xf numFmtId="181" fontId="2" fillId="0" borderId="1" xfId="69" applyNumberFormat="1" applyFont="1" applyFill="1" applyBorder="1" applyAlignment="1">
      <alignment horizontal="right" vertical="center"/>
    </xf>
    <xf numFmtId="0" fontId="18" fillId="0" borderId="0" xfId="83" applyFont="1" applyAlignment="1">
      <alignment horizontal="center" vertical="center" wrapText="1"/>
    </xf>
    <xf numFmtId="0" fontId="3" fillId="0" borderId="0" xfId="83" applyFont="1" applyAlignment="1">
      <alignment horizontal="center" vertical="center" wrapText="1"/>
    </xf>
    <xf numFmtId="0" fontId="4" fillId="0" borderId="0" xfId="83" applyFont="1" applyAlignment="1">
      <alignment horizontal="center" vertical="center" wrapText="1"/>
    </xf>
    <xf numFmtId="181" fontId="15" fillId="0" borderId="0" xfId="4" applyNumberFormat="1" applyFont="1" applyFill="1" applyAlignment="1">
      <alignment horizontal="center" vertical="center"/>
      <protection locked="0"/>
    </xf>
    <xf numFmtId="0" fontId="18" fillId="0" borderId="0" xfId="83" applyFont="1" applyBorder="1" applyAlignment="1">
      <alignment horizontal="center" vertical="center" wrapText="1"/>
    </xf>
    <xf numFmtId="0" fontId="44" fillId="0" borderId="1" xfId="57" applyFill="1" applyBorder="1" applyAlignment="1">
      <alignment horizontal="left" vertical="center" wrapText="1"/>
    </xf>
    <xf numFmtId="0" fontId="44" fillId="0" borderId="1" xfId="57" applyFill="1" applyBorder="1" applyAlignment="1">
      <alignment horizontal="center" vertical="center"/>
    </xf>
    <xf numFmtId="0" fontId="3" fillId="0" borderId="0" xfId="83" applyFont="1" applyBorder="1" applyAlignment="1">
      <alignment horizontal="center" vertical="center" wrapText="1"/>
    </xf>
    <xf numFmtId="0" fontId="19" fillId="0" borderId="1" xfId="83" applyFont="1" applyBorder="1" applyAlignment="1">
      <alignment horizontal="center" vertical="center" wrapText="1"/>
    </xf>
    <xf numFmtId="178" fontId="1" fillId="0" borderId="1" xfId="83" applyNumberFormat="1" applyFont="1" applyBorder="1" applyAlignment="1">
      <alignment horizontal="center" vertical="center" wrapText="1"/>
    </xf>
    <xf numFmtId="49" fontId="12" fillId="0" borderId="4" xfId="4" applyNumberFormat="1" applyFont="1" applyFill="1" applyBorder="1" applyAlignment="1">
      <alignment vertical="top"/>
      <protection locked="0"/>
    </xf>
    <xf numFmtId="0" fontId="17" fillId="0" borderId="0" xfId="4" applyFont="1" applyFill="1" applyAlignment="1">
      <alignment vertical="center"/>
      <protection locked="0"/>
    </xf>
    <xf numFmtId="49" fontId="3" fillId="0" borderId="0" xfId="4" applyNumberFormat="1" applyFont="1" applyFill="1" applyAlignment="1">
      <alignment horizontal="left" vertical="center"/>
      <protection locked="0"/>
    </xf>
    <xf numFmtId="0" fontId="3" fillId="0" borderId="0" xfId="4" applyFont="1" applyFill="1" applyAlignment="1">
      <alignment vertical="center"/>
      <protection locked="0"/>
    </xf>
    <xf numFmtId="0" fontId="10" fillId="0" borderId="0" xfId="4" applyFont="1" applyFill="1" applyAlignment="1">
      <alignment vertical="center"/>
      <protection locked="0"/>
    </xf>
    <xf numFmtId="181" fontId="15" fillId="0" borderId="0" xfId="4" applyNumberFormat="1" applyFont="1" applyFill="1" applyAlignment="1">
      <alignment horizontal="right" vertical="center"/>
      <protection locked="0"/>
    </xf>
    <xf numFmtId="0" fontId="2" fillId="0" borderId="0" xfId="4" applyFont="1" applyFill="1" applyAlignment="1">
      <alignment vertical="center"/>
      <protection locked="0"/>
    </xf>
    <xf numFmtId="49" fontId="8" fillId="0" borderId="1" xfId="4" applyNumberFormat="1" applyFont="1" applyFill="1" applyBorder="1" applyAlignment="1">
      <alignment horizontal="center" vertical="center"/>
      <protection locked="0"/>
    </xf>
    <xf numFmtId="49" fontId="4" fillId="0" borderId="1" xfId="4" applyNumberFormat="1" applyFont="1" applyFill="1" applyBorder="1" applyAlignment="1">
      <alignment horizontal="center" vertical="center"/>
      <protection locked="0"/>
    </xf>
    <xf numFmtId="178" fontId="3" fillId="0" borderId="0" xfId="4" applyNumberFormat="1" applyFont="1" applyFill="1" applyAlignment="1">
      <alignment vertical="center"/>
      <protection locked="0"/>
    </xf>
    <xf numFmtId="49" fontId="1" fillId="0" borderId="1" xfId="4" applyNumberFormat="1" applyFont="1" applyFill="1" applyBorder="1" applyAlignment="1">
      <alignment horizontal="center" vertical="center"/>
      <protection locked="0"/>
    </xf>
    <xf numFmtId="0" fontId="18" fillId="0" borderId="0" xfId="4" applyFont="1" applyFill="1" applyAlignment="1">
      <alignment vertical="top"/>
      <protection locked="0"/>
    </xf>
    <xf numFmtId="181" fontId="3" fillId="0" borderId="0" xfId="4" applyNumberFormat="1" applyFont="1" applyFill="1" applyAlignment="1">
      <alignment horizontal="center" vertical="top"/>
      <protection locked="0"/>
    </xf>
    <xf numFmtId="181" fontId="3" fillId="0" borderId="0" xfId="4" applyNumberFormat="1" applyFont="1" applyFill="1" applyAlignment="1">
      <alignment horizontal="center" vertical="center"/>
      <protection locked="0"/>
    </xf>
    <xf numFmtId="0" fontId="9" fillId="0" borderId="1" xfId="4" applyFont="1" applyFill="1" applyBorder="1" applyAlignment="1">
      <alignment horizontal="center" vertical="center"/>
      <protection locked="0"/>
    </xf>
    <xf numFmtId="0" fontId="18" fillId="0" borderId="0" xfId="69" applyFont="1" applyFill="1" applyAlignment="1">
      <alignment vertical="center" wrapText="1"/>
    </xf>
    <xf numFmtId="0" fontId="1" fillId="0" borderId="1" xfId="65" applyFont="1" applyBorder="1" applyAlignment="1" applyProtection="1">
      <alignment horizontal="left" vertical="center"/>
    </xf>
    <xf numFmtId="0" fontId="19" fillId="0" borderId="1" xfId="65" applyFont="1" applyFill="1" applyBorder="1" applyAlignment="1" applyProtection="1">
      <alignment horizontal="left" vertical="center"/>
    </xf>
    <xf numFmtId="0" fontId="1" fillId="0" borderId="1" xfId="65" applyFont="1" applyFill="1" applyBorder="1" applyAlignment="1" applyProtection="1">
      <alignment horizontal="center" vertical="center"/>
    </xf>
    <xf numFmtId="0" fontId="4" fillId="0" borderId="1" xfId="65" applyFont="1" applyBorder="1" applyAlignment="1" applyProtection="1">
      <alignment horizontal="center" vertical="center"/>
    </xf>
    <xf numFmtId="0" fontId="16" fillId="0" borderId="1" xfId="65" applyFont="1" applyFill="1" applyBorder="1" applyAlignment="1" applyProtection="1">
      <alignment horizontal="left" vertical="center"/>
    </xf>
    <xf numFmtId="0" fontId="4" fillId="0" borderId="1" xfId="65" applyFont="1" applyFill="1" applyBorder="1" applyAlignment="1" applyProtection="1">
      <alignment horizontal="center" vertical="center"/>
    </xf>
    <xf numFmtId="0" fontId="19" fillId="0" borderId="1" xfId="65" applyFont="1" applyBorder="1" applyAlignment="1" applyProtection="1">
      <alignment horizontal="left" vertical="center"/>
    </xf>
    <xf numFmtId="0" fontId="1" fillId="0" borderId="1" xfId="65" applyFont="1" applyBorder="1" applyAlignment="1" applyProtection="1">
      <alignment horizontal="center" vertical="center"/>
    </xf>
    <xf numFmtId="0" fontId="16" fillId="0" borderId="1" xfId="65" applyFont="1" applyBorder="1" applyAlignment="1" applyProtection="1">
      <alignment horizontal="left" vertical="center"/>
    </xf>
    <xf numFmtId="0" fontId="20" fillId="0" borderId="1" xfId="65" applyFont="1" applyBorder="1" applyAlignment="1" applyProtection="1">
      <alignment horizontal="center" vertical="center"/>
    </xf>
    <xf numFmtId="0" fontId="19" fillId="0" borderId="1" xfId="65" applyFont="1" applyBorder="1" applyAlignment="1" applyProtection="1">
      <alignment vertical="center" wrapText="1"/>
    </xf>
    <xf numFmtId="0" fontId="4" fillId="0" borderId="1" xfId="65" applyFont="1" applyBorder="1" applyProtection="1">
      <alignment vertical="center"/>
    </xf>
    <xf numFmtId="0" fontId="16" fillId="0" borderId="1" xfId="65" applyFont="1" applyBorder="1" applyProtection="1">
      <alignment vertical="center"/>
    </xf>
    <xf numFmtId="0" fontId="19" fillId="0" borderId="1" xfId="65" applyFont="1" applyBorder="1" applyProtection="1">
      <alignment vertical="center"/>
    </xf>
    <xf numFmtId="0" fontId="4" fillId="0" borderId="5" xfId="65" applyFont="1" applyBorder="1" applyAlignment="1" applyProtection="1">
      <alignment horizontal="center" vertical="center"/>
    </xf>
    <xf numFmtId="0" fontId="16" fillId="0" borderId="5" xfId="65" applyFont="1" applyBorder="1" applyProtection="1">
      <alignment vertical="center"/>
    </xf>
    <xf numFmtId="0" fontId="4" fillId="0" borderId="3" xfId="65" applyFont="1" applyBorder="1" applyAlignment="1" applyProtection="1">
      <alignment horizontal="center" vertical="center"/>
    </xf>
    <xf numFmtId="0" fontId="1" fillId="0" borderId="3" xfId="65" applyFont="1" applyBorder="1" applyAlignment="1" applyProtection="1">
      <alignment horizontal="center" vertical="center"/>
    </xf>
    <xf numFmtId="0" fontId="1" fillId="0" borderId="1" xfId="65" applyFont="1" applyBorder="1" applyAlignment="1" applyProtection="1">
      <alignment horizontal="left" vertical="center"/>
      <protection locked="0"/>
    </xf>
    <xf numFmtId="0" fontId="4" fillId="0" borderId="1" xfId="65" applyFont="1" applyBorder="1" applyAlignment="1" applyProtection="1">
      <alignment horizontal="center" vertical="center"/>
      <protection locked="0"/>
    </xf>
    <xf numFmtId="0" fontId="16" fillId="0" borderId="1" xfId="65" applyFont="1" applyBorder="1" applyProtection="1">
      <alignment vertical="center"/>
      <protection locked="0"/>
    </xf>
    <xf numFmtId="181" fontId="18" fillId="0" borderId="0" xfId="4" applyNumberFormat="1" applyFont="1" applyFill="1" applyAlignment="1">
      <alignment vertical="top"/>
      <protection locked="0"/>
    </xf>
    <xf numFmtId="0" fontId="18" fillId="0" borderId="0" xfId="69" applyFont="1" applyFill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left" vertical="center"/>
    </xf>
    <xf numFmtId="0" fontId="12" fillId="0" borderId="1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vertical="center"/>
    </xf>
    <xf numFmtId="0" fontId="19" fillId="0" borderId="1" xfId="0" applyFont="1" applyFill="1" applyBorder="1" applyAlignment="1" applyProtection="1">
      <alignment horizontal="center" vertical="center"/>
    </xf>
    <xf numFmtId="181" fontId="21" fillId="0" borderId="0" xfId="69" applyNumberFormat="1" applyFont="1" applyFill="1" applyAlignment="1">
      <alignment horizontal="center" vertical="center"/>
    </xf>
    <xf numFmtId="0" fontId="22" fillId="0" borderId="1" xfId="69" applyFont="1" applyFill="1" applyBorder="1" applyAlignment="1">
      <alignment horizontal="center" vertical="center"/>
    </xf>
    <xf numFmtId="181" fontId="22" fillId="0" borderId="1" xfId="69" applyNumberFormat="1" applyFont="1" applyFill="1" applyBorder="1" applyAlignment="1">
      <alignment horizontal="center" vertical="center"/>
    </xf>
    <xf numFmtId="0" fontId="16" fillId="0" borderId="1" xfId="65" applyFont="1" applyBorder="1" applyAlignment="1" applyProtection="1">
      <alignment horizontal="right" vertical="center"/>
    </xf>
    <xf numFmtId="0" fontId="16" fillId="0" borderId="3" xfId="65" applyFont="1" applyBorder="1" applyAlignment="1" applyProtection="1">
      <alignment horizontal="right" vertical="center"/>
    </xf>
    <xf numFmtId="0" fontId="16" fillId="0" borderId="6" xfId="65" applyFont="1" applyBorder="1" applyAlignment="1" applyProtection="1">
      <alignment horizontal="center" vertical="center"/>
    </xf>
    <xf numFmtId="0" fontId="19" fillId="0" borderId="1" xfId="65" applyFont="1" applyBorder="1" applyAlignment="1" applyProtection="1">
      <alignment horizontal="right" vertical="center"/>
    </xf>
    <xf numFmtId="0" fontId="19" fillId="0" borderId="1" xfId="65" applyFont="1" applyBorder="1" applyAlignment="1" applyProtection="1">
      <alignment horizontal="center" vertical="center"/>
    </xf>
    <xf numFmtId="0" fontId="3" fillId="0" borderId="0" xfId="83" applyFont="1" applyAlignment="1">
      <alignment horizontal="center" wrapText="1"/>
    </xf>
    <xf numFmtId="181" fontId="9" fillId="0" borderId="1" xfId="83" applyNumberFormat="1" applyFont="1" applyBorder="1" applyAlignment="1" applyProtection="1">
      <alignment horizontal="center" vertical="center" wrapText="1"/>
      <protection locked="0"/>
    </xf>
    <xf numFmtId="0" fontId="10" fillId="0" borderId="0" xfId="4" applyFont="1" applyFill="1" applyAlignment="1">
      <alignment horizontal="center" vertical="top"/>
      <protection locked="0"/>
    </xf>
    <xf numFmtId="0" fontId="3" fillId="0" borderId="1" xfId="4" applyNumberFormat="1" applyFont="1" applyFill="1" applyBorder="1" applyAlignment="1">
      <alignment horizontal="center" vertical="center"/>
      <protection locked="0"/>
    </xf>
    <xf numFmtId="49" fontId="2" fillId="0" borderId="0" xfId="69" applyNumberFormat="1" applyFont="1" applyFill="1" applyAlignment="1">
      <alignment horizontal="left" vertical="center"/>
    </xf>
    <xf numFmtId="0" fontId="4" fillId="0" borderId="0" xfId="69" applyFont="1" applyFill="1" applyAlignment="1">
      <alignment horizontal="center" vertical="center"/>
    </xf>
    <xf numFmtId="0" fontId="14" fillId="0" borderId="1" xfId="69" applyFont="1" applyFill="1" applyBorder="1" applyAlignment="1">
      <alignment horizontal="center" vertical="center"/>
    </xf>
    <xf numFmtId="0" fontId="23" fillId="0" borderId="1" xfId="52" applyFont="1" applyBorder="1" applyAlignment="1">
      <alignment horizontal="left" vertical="center"/>
    </xf>
    <xf numFmtId="0" fontId="23" fillId="0" borderId="1" xfId="52" applyFont="1" applyFill="1" applyBorder="1" applyAlignment="1">
      <alignment horizontal="center" vertical="center"/>
    </xf>
    <xf numFmtId="0" fontId="0" fillId="0" borderId="1" xfId="52" applyFont="1" applyBorder="1" applyAlignment="1">
      <alignment vertical="center"/>
    </xf>
    <xf numFmtId="49" fontId="12" fillId="0" borderId="1" xfId="52" applyNumberFormat="1" applyFont="1" applyBorder="1" applyAlignment="1" applyProtection="1">
      <alignment vertical="center"/>
      <protection locked="0"/>
    </xf>
    <xf numFmtId="0" fontId="3" fillId="0" borderId="1" xfId="69" applyNumberFormat="1" applyFont="1" applyFill="1" applyBorder="1" applyAlignment="1">
      <alignment horizontal="center" vertical="center"/>
    </xf>
    <xf numFmtId="0" fontId="23" fillId="0" borderId="1" xfId="52" applyFont="1" applyBorder="1" applyAlignment="1">
      <alignment vertical="center"/>
    </xf>
    <xf numFmtId="0" fontId="3" fillId="0" borderId="1" xfId="69" applyFont="1" applyFill="1" applyBorder="1" applyAlignment="1">
      <alignment horizontal="center" vertical="center"/>
    </xf>
    <xf numFmtId="0" fontId="4" fillId="0" borderId="1" xfId="69" applyFont="1" applyFill="1" applyBorder="1" applyAlignment="1">
      <alignment horizontal="center" vertical="center"/>
    </xf>
    <xf numFmtId="181" fontId="24" fillId="0" borderId="1" xfId="52" applyNumberFormat="1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  <protection locked="0"/>
    </xf>
    <xf numFmtId="49" fontId="3" fillId="0" borderId="0" xfId="69" applyNumberFormat="1" applyFont="1" applyFill="1" applyAlignment="1">
      <alignment vertical="center"/>
    </xf>
    <xf numFmtId="2" fontId="3" fillId="0" borderId="0" xfId="69" applyNumberFormat="1" applyFont="1" applyFill="1" applyAlignment="1">
      <alignment vertical="center"/>
    </xf>
    <xf numFmtId="181" fontId="3" fillId="0" borderId="0" xfId="4" applyNumberFormat="1" applyFont="1" applyFill="1" applyAlignment="1">
      <alignment vertical="center"/>
      <protection locked="0"/>
    </xf>
    <xf numFmtId="0" fontId="14" fillId="0" borderId="1" xfId="0" applyFont="1" applyFill="1" applyBorder="1" applyAlignment="1">
      <alignment horizontal="center" vertical="center"/>
    </xf>
    <xf numFmtId="181" fontId="14" fillId="0" borderId="1" xfId="0" applyNumberFormat="1" applyFont="1" applyFill="1" applyBorder="1" applyAlignment="1">
      <alignment horizontal="center" vertical="center"/>
    </xf>
    <xf numFmtId="49" fontId="2" fillId="0" borderId="0" xfId="69" applyNumberFormat="1" applyFont="1" applyFill="1" applyAlignment="1">
      <alignment horizontal="center" vertical="center"/>
    </xf>
    <xf numFmtId="49" fontId="16" fillId="2" borderId="1" xfId="50" applyNumberFormat="1" applyFont="1" applyFill="1" applyBorder="1" applyAlignment="1">
      <alignment horizontal="justify" vertical="center"/>
    </xf>
    <xf numFmtId="0" fontId="16" fillId="2" borderId="7" xfId="50" applyFont="1" applyFill="1" applyBorder="1" applyAlignment="1">
      <alignment vertical="center"/>
    </xf>
    <xf numFmtId="178" fontId="16" fillId="0" borderId="1" xfId="50" applyNumberFormat="1" applyFont="1" applyFill="1" applyBorder="1" applyAlignment="1">
      <alignment horizontal="center" vertical="center"/>
    </xf>
    <xf numFmtId="49" fontId="2" fillId="0" borderId="0" xfId="69" applyNumberFormat="1" applyFont="1" applyFill="1" applyAlignment="1">
      <alignment vertical="center"/>
    </xf>
    <xf numFmtId="49" fontId="16" fillId="2" borderId="1" xfId="50" applyNumberFormat="1" applyFont="1" applyFill="1" applyBorder="1" applyAlignment="1" applyProtection="1">
      <alignment horizontal="left" vertical="center"/>
      <protection locked="0"/>
    </xf>
    <xf numFmtId="178" fontId="16" fillId="2" borderId="7" xfId="50" applyNumberFormat="1" applyFont="1" applyFill="1" applyBorder="1" applyAlignment="1" applyProtection="1">
      <alignment horizontal="left" vertical="center"/>
      <protection locked="0"/>
    </xf>
    <xf numFmtId="49" fontId="16" fillId="2" borderId="1" xfId="50" applyNumberFormat="1" applyFont="1" applyFill="1" applyBorder="1" applyAlignment="1">
      <alignment horizontal="center" vertical="center"/>
    </xf>
    <xf numFmtId="177" fontId="16" fillId="2" borderId="7" xfId="50" applyNumberFormat="1" applyFont="1" applyFill="1" applyBorder="1" applyAlignment="1" applyProtection="1">
      <alignment horizontal="left" vertical="center"/>
      <protection locked="0"/>
    </xf>
    <xf numFmtId="49" fontId="16" fillId="2" borderId="1" xfId="50" applyNumberFormat="1" applyFont="1" applyFill="1" applyBorder="1" applyAlignment="1">
      <alignment horizontal="left" vertical="center"/>
    </xf>
    <xf numFmtId="178" fontId="16" fillId="2" borderId="8" xfId="50" applyNumberFormat="1" applyFont="1" applyFill="1" applyBorder="1" applyAlignment="1" applyProtection="1">
      <alignment horizontal="left" vertical="center"/>
      <protection locked="0"/>
    </xf>
    <xf numFmtId="177" fontId="16" fillId="2" borderId="8" xfId="50" applyNumberFormat="1" applyFont="1" applyFill="1" applyBorder="1" applyAlignment="1" applyProtection="1">
      <alignment horizontal="left" vertical="center"/>
      <protection locked="0"/>
    </xf>
    <xf numFmtId="0" fontId="16" fillId="2" borderId="8" xfId="50" applyFont="1" applyFill="1" applyBorder="1" applyAlignment="1">
      <alignment vertical="center"/>
    </xf>
    <xf numFmtId="2" fontId="2" fillId="0" borderId="0" xfId="69" applyNumberFormat="1" applyFont="1" applyFill="1" applyAlignment="1">
      <alignment horizontal="center" vertical="center"/>
    </xf>
    <xf numFmtId="181" fontId="2" fillId="0" borderId="0" xfId="4" applyNumberFormat="1" applyFont="1" applyFill="1" applyAlignment="1">
      <alignment horizontal="center" vertical="center"/>
      <protection locked="0"/>
    </xf>
    <xf numFmtId="2" fontId="2" fillId="0" borderId="0" xfId="69" applyNumberFormat="1" applyFont="1" applyFill="1" applyAlignment="1">
      <alignment vertical="center"/>
    </xf>
    <xf numFmtId="181" fontId="2" fillId="0" borderId="0" xfId="4" applyNumberFormat="1" applyFont="1" applyFill="1" applyAlignment="1">
      <alignment vertical="center"/>
      <protection locked="0"/>
    </xf>
    <xf numFmtId="178" fontId="2" fillId="0" borderId="0" xfId="4" applyNumberFormat="1" applyFont="1" applyFill="1" applyAlignment="1">
      <alignment horizontal="center" vertical="center"/>
      <protection locked="0"/>
    </xf>
    <xf numFmtId="49" fontId="2" fillId="0" borderId="0" xfId="69" applyNumberFormat="1" applyFont="1" applyFill="1" applyAlignment="1" applyProtection="1">
      <alignment horizontal="center" vertical="center"/>
      <protection locked="0"/>
    </xf>
    <xf numFmtId="2" fontId="2" fillId="0" borderId="0" xfId="69" applyNumberFormat="1" applyFont="1" applyFill="1" applyAlignment="1" applyProtection="1">
      <alignment horizontal="center" vertical="center"/>
      <protection locked="0"/>
    </xf>
    <xf numFmtId="178" fontId="2" fillId="0" borderId="0" xfId="4" applyNumberFormat="1" applyFont="1" applyFill="1" applyAlignment="1">
      <alignment vertical="center"/>
      <protection locked="0"/>
    </xf>
    <xf numFmtId="49" fontId="2" fillId="0" borderId="0" xfId="69" applyNumberFormat="1" applyFont="1" applyFill="1" applyAlignment="1" applyProtection="1">
      <alignment vertical="center"/>
      <protection locked="0"/>
    </xf>
    <xf numFmtId="2" fontId="2" fillId="0" borderId="0" xfId="69" applyNumberFormat="1" applyFont="1" applyFill="1" applyAlignment="1" applyProtection="1">
      <alignment vertical="center"/>
      <protection locked="0"/>
    </xf>
    <xf numFmtId="0" fontId="16" fillId="2" borderId="7" xfId="50" applyFont="1" applyFill="1" applyBorder="1" applyAlignment="1">
      <alignment horizontal="left" vertical="center"/>
    </xf>
    <xf numFmtId="0" fontId="16" fillId="0" borderId="7" xfId="50" applyFont="1" applyFill="1" applyBorder="1" applyAlignment="1">
      <alignment vertical="center"/>
    </xf>
    <xf numFmtId="178" fontId="27" fillId="0" borderId="1" xfId="50" applyNumberFormat="1" applyFont="1" applyFill="1" applyBorder="1" applyAlignment="1">
      <alignment horizontal="center" vertical="center"/>
    </xf>
    <xf numFmtId="0" fontId="19" fillId="2" borderId="7" xfId="50" applyFont="1" applyFill="1" applyBorder="1" applyAlignment="1">
      <alignment horizontal="center" vertical="center"/>
    </xf>
    <xf numFmtId="178" fontId="19" fillId="0" borderId="1" xfId="50" applyNumberFormat="1" applyFont="1" applyFill="1" applyBorder="1" applyAlignment="1">
      <alignment horizontal="center" vertical="center"/>
    </xf>
    <xf numFmtId="0" fontId="28" fillId="2" borderId="1" xfId="50" applyFont="1" applyFill="1" applyBorder="1" applyAlignment="1">
      <alignment horizontal="left" vertical="center"/>
    </xf>
    <xf numFmtId="1" fontId="28" fillId="2" borderId="1" xfId="50" applyNumberFormat="1" applyFont="1" applyFill="1" applyBorder="1" applyAlignment="1">
      <alignment horizontal="center" vertical="center"/>
    </xf>
    <xf numFmtId="49" fontId="18" fillId="0" borderId="1" xfId="4" applyNumberFormat="1" applyFont="1" applyFill="1" applyBorder="1" applyAlignment="1">
      <alignment horizontal="left" vertical="center"/>
      <protection locked="0"/>
    </xf>
    <xf numFmtId="0" fontId="18" fillId="0" borderId="1" xfId="4" applyNumberFormat="1" applyFont="1" applyFill="1" applyBorder="1" applyAlignment="1">
      <alignment horizontal="center" vertical="center"/>
      <protection locked="0"/>
    </xf>
    <xf numFmtId="49" fontId="18" fillId="0" borderId="1" xfId="4" applyNumberFormat="1" applyFont="1" applyFill="1" applyBorder="1" applyAlignment="1">
      <alignment horizontal="center" vertical="center"/>
      <protection locked="0"/>
    </xf>
    <xf numFmtId="49" fontId="2" fillId="0" borderId="0" xfId="83" applyNumberFormat="1" applyFont="1" applyAlignment="1">
      <alignment horizontal="left" indent="1"/>
    </xf>
    <xf numFmtId="0" fontId="1" fillId="0" borderId="0" xfId="83" applyFont="1"/>
    <xf numFmtId="177" fontId="3" fillId="0" borderId="0" xfId="83" applyNumberFormat="1" applyFont="1" applyAlignment="1">
      <alignment horizontal="right" vertical="center"/>
    </xf>
    <xf numFmtId="0" fontId="19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6" fillId="0" borderId="0" xfId="80" applyFont="1" applyBorder="1" applyAlignment="1">
      <alignment horizontal="left" vertical="center"/>
    </xf>
    <xf numFmtId="0" fontId="44" fillId="0" borderId="0" xfId="98"/>
    <xf numFmtId="0" fontId="16" fillId="0" borderId="0" xfId="98" applyFont="1" applyFill="1" applyAlignment="1">
      <alignment vertical="center"/>
    </xf>
    <xf numFmtId="0" fontId="16" fillId="0" borderId="1" xfId="98" applyFont="1" applyFill="1" applyBorder="1" applyAlignment="1">
      <alignment horizontal="center" vertical="center"/>
    </xf>
    <xf numFmtId="0" fontId="16" fillId="0" borderId="2" xfId="98" applyFont="1" applyFill="1" applyBorder="1" applyAlignment="1">
      <alignment horizontal="center" vertical="center"/>
    </xf>
    <xf numFmtId="0" fontId="5" fillId="0" borderId="0" xfId="80" applyFont="1" applyFill="1" applyBorder="1" applyAlignment="1">
      <alignment horizontal="left" vertical="center"/>
    </xf>
    <xf numFmtId="0" fontId="44" fillId="0" borderId="0" xfId="98" applyFill="1"/>
    <xf numFmtId="0" fontId="47" fillId="0" borderId="0" xfId="98" applyFont="1" applyFill="1" applyAlignment="1">
      <alignment vertical="center"/>
    </xf>
    <xf numFmtId="0" fontId="16" fillId="0" borderId="0" xfId="98" applyFont="1" applyFill="1" applyBorder="1" applyAlignment="1">
      <alignment vertical="center"/>
    </xf>
    <xf numFmtId="0" fontId="48" fillId="0" borderId="1" xfId="98" applyFont="1" applyFill="1" applyBorder="1" applyAlignment="1">
      <alignment horizontal="center" vertical="center"/>
    </xf>
    <xf numFmtId="0" fontId="12" fillId="0" borderId="1" xfId="98" applyFont="1" applyFill="1" applyBorder="1" applyAlignment="1">
      <alignment horizontal="left" vertical="center"/>
    </xf>
    <xf numFmtId="180" fontId="16" fillId="0" borderId="1" xfId="98" applyNumberFormat="1" applyFont="1" applyFill="1" applyBorder="1" applyAlignment="1">
      <alignment horizontal="center" vertical="center"/>
    </xf>
    <xf numFmtId="0" fontId="12" fillId="0" borderId="2" xfId="98" applyFont="1" applyFill="1" applyBorder="1" applyAlignment="1">
      <alignment horizontal="left" vertical="center"/>
    </xf>
    <xf numFmtId="0" fontId="16" fillId="0" borderId="0" xfId="98" applyFont="1" applyFill="1" applyAlignment="1">
      <alignment horizontal="right" vertical="center"/>
    </xf>
    <xf numFmtId="0" fontId="48" fillId="0" borderId="1" xfId="98" applyFont="1" applyFill="1" applyBorder="1" applyAlignment="1">
      <alignment vertical="center"/>
    </xf>
    <xf numFmtId="0" fontId="12" fillId="0" borderId="1" xfId="98" applyFont="1" applyFill="1" applyBorder="1" applyAlignment="1">
      <alignment vertical="center"/>
    </xf>
    <xf numFmtId="0" fontId="16" fillId="0" borderId="2" xfId="98" applyFont="1" applyFill="1" applyBorder="1" applyAlignment="1">
      <alignment horizontal="center" vertical="center"/>
    </xf>
    <xf numFmtId="0" fontId="16" fillId="0" borderId="1" xfId="98" applyFont="1" applyFill="1" applyBorder="1" applyAlignment="1">
      <alignment horizontal="center" vertical="center"/>
    </xf>
    <xf numFmtId="0" fontId="12" fillId="0" borderId="1" xfId="98" applyFont="1" applyFill="1" applyBorder="1" applyAlignment="1">
      <alignment vertical="center" wrapText="1"/>
    </xf>
    <xf numFmtId="0" fontId="12" fillId="0" borderId="1" xfId="98" applyFont="1" applyFill="1" applyBorder="1" applyAlignment="1">
      <alignment horizontal="center" vertical="center"/>
    </xf>
    <xf numFmtId="0" fontId="44" fillId="0" borderId="0" xfId="98" applyAlignment="1">
      <alignment horizontal="center"/>
    </xf>
    <xf numFmtId="0" fontId="44" fillId="0" borderId="0" xfId="98" applyNumberFormat="1" applyFill="1"/>
    <xf numFmtId="0" fontId="47" fillId="0" borderId="0" xfId="98" applyNumberFormat="1" applyFont="1" applyFill="1" applyAlignment="1">
      <alignment vertical="center"/>
    </xf>
    <xf numFmtId="0" fontId="16" fillId="0" borderId="0" xfId="98" applyNumberFormat="1" applyFont="1" applyFill="1" applyBorder="1" applyAlignment="1">
      <alignment horizontal="right" vertical="center"/>
    </xf>
    <xf numFmtId="0" fontId="48" fillId="0" borderId="1" xfId="98" applyNumberFormat="1" applyFont="1" applyFill="1" applyBorder="1" applyAlignment="1">
      <alignment horizontal="center" vertical="center"/>
    </xf>
    <xf numFmtId="0" fontId="16" fillId="0" borderId="1" xfId="98" applyNumberFormat="1" applyFont="1" applyFill="1" applyBorder="1" applyAlignment="1">
      <alignment horizontal="center" vertical="center"/>
    </xf>
    <xf numFmtId="0" fontId="16" fillId="0" borderId="6" xfId="98" applyNumberFormat="1" applyFont="1" applyFill="1" applyBorder="1" applyAlignment="1">
      <alignment horizontal="center" vertical="center"/>
    </xf>
    <xf numFmtId="49" fontId="19" fillId="0" borderId="1" xfId="4" applyNumberFormat="1" applyFont="1" applyFill="1" applyBorder="1" applyAlignment="1">
      <alignment horizontal="center" vertical="center"/>
      <protection locked="0"/>
    </xf>
    <xf numFmtId="49" fontId="49" fillId="0" borderId="1" xfId="4" applyNumberFormat="1" applyFont="1" applyFill="1" applyBorder="1" applyAlignment="1">
      <alignment horizontal="center" vertical="center"/>
      <protection locked="0"/>
    </xf>
    <xf numFmtId="49" fontId="21" fillId="0" borderId="1" xfId="4" applyNumberFormat="1" applyFont="1" applyFill="1" applyBorder="1" applyAlignment="1">
      <alignment horizontal="center" vertical="center"/>
      <protection locked="0"/>
    </xf>
    <xf numFmtId="0" fontId="4" fillId="0" borderId="1" xfId="4" applyNumberFormat="1" applyFont="1" applyFill="1" applyBorder="1" applyAlignment="1">
      <alignment horizontal="center" vertical="center"/>
      <protection locked="0"/>
    </xf>
    <xf numFmtId="49" fontId="4" fillId="0" borderId="1" xfId="4" applyNumberFormat="1" applyFont="1" applyFill="1" applyBorder="1" applyAlignment="1">
      <alignment horizontal="left" vertical="center" indent="1"/>
      <protection locked="0"/>
    </xf>
    <xf numFmtId="0" fontId="1" fillId="0" borderId="1" xfId="4" applyNumberFormat="1" applyFont="1" applyFill="1" applyBorder="1" applyAlignment="1">
      <alignment horizontal="center" vertical="center"/>
      <protection locked="0"/>
    </xf>
    <xf numFmtId="181" fontId="4" fillId="0" borderId="0" xfId="4" applyNumberFormat="1" applyFont="1" applyFill="1" applyAlignment="1">
      <alignment horizontal="right" vertical="center"/>
      <protection locked="0"/>
    </xf>
    <xf numFmtId="49" fontId="14" fillId="0" borderId="1" xfId="4" applyNumberFormat="1" applyFont="1" applyFill="1" applyBorder="1" applyAlignment="1">
      <alignment horizontal="center" vertical="center"/>
      <protection locked="0"/>
    </xf>
    <xf numFmtId="49" fontId="9" fillId="0" borderId="1" xfId="4" applyNumberFormat="1" applyFont="1" applyFill="1" applyBorder="1" applyAlignment="1">
      <alignment horizontal="left" vertical="center"/>
      <protection locked="0"/>
    </xf>
    <xf numFmtId="0" fontId="2" fillId="0" borderId="1" xfId="4" applyNumberFormat="1" applyFont="1" applyFill="1" applyBorder="1" applyAlignment="1">
      <alignment horizontal="center" vertical="center"/>
      <protection locked="0"/>
    </xf>
    <xf numFmtId="1" fontId="12" fillId="0" borderId="1" xfId="0" applyNumberFormat="1" applyFont="1" applyFill="1" applyBorder="1" applyAlignment="1" applyProtection="1">
      <alignment horizontal="left" vertical="center"/>
      <protection locked="0"/>
    </xf>
    <xf numFmtId="0" fontId="12" fillId="0" borderId="1" xfId="0" applyNumberFormat="1" applyFont="1" applyFill="1" applyBorder="1" applyAlignment="1" applyProtection="1">
      <alignment horizontal="left" vertical="center"/>
      <protection locked="0"/>
    </xf>
    <xf numFmtId="3" fontId="12" fillId="0" borderId="1" xfId="0" applyNumberFormat="1" applyFont="1" applyFill="1" applyBorder="1" applyAlignment="1" applyProtection="1">
      <alignment horizontal="left" vertical="center"/>
      <protection locked="0"/>
    </xf>
    <xf numFmtId="0" fontId="52" fillId="0" borderId="1" xfId="0" applyFont="1" applyFill="1" applyBorder="1" applyAlignment="1" applyProtection="1">
      <alignment vertical="center" wrapText="1"/>
      <protection locked="0"/>
    </xf>
    <xf numFmtId="49" fontId="49" fillId="0" borderId="5" xfId="4" applyNumberFormat="1" applyFont="1" applyFill="1" applyBorder="1" applyAlignment="1">
      <alignment horizontal="center" vertical="center"/>
      <protection locked="0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3" fillId="0" borderId="0" xfId="83" applyFont="1" applyBorder="1" applyAlignment="1">
      <alignment horizontal="left" vertical="center" wrapText="1"/>
    </xf>
    <xf numFmtId="0" fontId="3" fillId="0" borderId="0" xfId="83" applyFont="1" applyAlignment="1">
      <alignment horizontal="left" vertical="center" wrapText="1"/>
    </xf>
    <xf numFmtId="0" fontId="3" fillId="0" borderId="0" xfId="83" applyFont="1" applyBorder="1" applyAlignment="1">
      <alignment horizontal="left" wrapText="1"/>
    </xf>
    <xf numFmtId="0" fontId="3" fillId="0" borderId="0" xfId="83" applyFont="1" applyAlignment="1">
      <alignment horizontal="left" wrapText="1"/>
    </xf>
    <xf numFmtId="0" fontId="4" fillId="0" borderId="0" xfId="83" applyFont="1" applyAlignment="1">
      <alignment horizontal="left" wrapText="1"/>
    </xf>
    <xf numFmtId="181" fontId="6" fillId="0" borderId="0" xfId="80" applyNumberFormat="1" applyFont="1" applyBorder="1" applyAlignment="1">
      <alignment horizontal="center" vertical="center" wrapText="1"/>
    </xf>
    <xf numFmtId="181" fontId="4" fillId="0" borderId="0" xfId="83" applyNumberFormat="1" applyFont="1" applyAlignment="1">
      <alignment horizontal="center" wrapText="1"/>
    </xf>
    <xf numFmtId="178" fontId="24" fillId="0" borderId="1" xfId="0" applyNumberFormat="1" applyFont="1" applyFill="1" applyBorder="1" applyAlignment="1">
      <alignment horizontal="center" vertical="center"/>
    </xf>
    <xf numFmtId="0" fontId="5" fillId="0" borderId="0" xfId="69" applyFont="1" applyFill="1" applyAlignment="1">
      <alignment vertical="center"/>
    </xf>
    <xf numFmtId="0" fontId="5" fillId="0" borderId="0" xfId="80" applyFont="1" applyBorder="1" applyAlignment="1">
      <alignment horizontal="left" vertical="center" wrapText="1"/>
    </xf>
    <xf numFmtId="178" fontId="3" fillId="0" borderId="1" xfId="4" applyNumberFormat="1" applyFont="1" applyFill="1" applyBorder="1" applyAlignment="1">
      <alignment horizontal="center" vertical="center"/>
      <protection locked="0"/>
    </xf>
    <xf numFmtId="178" fontId="2" fillId="0" borderId="1" xfId="4" applyNumberFormat="1" applyFont="1" applyFill="1" applyBorder="1" applyAlignment="1">
      <alignment horizontal="center" vertical="center"/>
      <protection locked="0"/>
    </xf>
    <xf numFmtId="49" fontId="12" fillId="0" borderId="4" xfId="4" applyNumberFormat="1" applyFont="1" applyFill="1" applyBorder="1" applyAlignment="1">
      <alignment vertical="center"/>
      <protection locked="0"/>
    </xf>
    <xf numFmtId="49" fontId="7" fillId="0" borderId="0" xfId="83" applyNumberFormat="1" applyFont="1" applyAlignment="1">
      <alignment horizontal="center" vertical="center"/>
    </xf>
    <xf numFmtId="0" fontId="7" fillId="0" borderId="0" xfId="4" applyFont="1" applyFill="1" applyAlignment="1">
      <alignment horizontal="center" vertical="top"/>
      <protection locked="0"/>
    </xf>
    <xf numFmtId="181" fontId="11" fillId="0" borderId="0" xfId="4" applyNumberFormat="1" applyFont="1" applyFill="1" applyAlignment="1">
      <alignment horizontal="center" vertical="top"/>
      <protection locked="0"/>
    </xf>
    <xf numFmtId="0" fontId="25" fillId="0" borderId="0" xfId="4" applyFont="1" applyFill="1" applyAlignment="1">
      <alignment horizontal="center" vertical="center"/>
      <protection locked="0"/>
    </xf>
    <xf numFmtId="0" fontId="26" fillId="0" borderId="0" xfId="4" applyFont="1" applyFill="1" applyAlignment="1">
      <alignment horizontal="center" vertical="center"/>
      <protection locked="0"/>
    </xf>
    <xf numFmtId="181" fontId="26" fillId="0" borderId="0" xfId="4" applyNumberFormat="1" applyFont="1" applyFill="1" applyAlignment="1">
      <alignment horizontal="center" vertical="center"/>
      <protection locked="0"/>
    </xf>
    <xf numFmtId="0" fontId="7" fillId="0" borderId="0" xfId="69" applyFont="1" applyFill="1" applyAlignment="1">
      <alignment horizontal="center" vertical="center"/>
    </xf>
    <xf numFmtId="0" fontId="24" fillId="0" borderId="2" xfId="52" applyFont="1" applyBorder="1" applyAlignment="1">
      <alignment horizontal="center" vertical="center"/>
    </xf>
    <xf numFmtId="0" fontId="24" fillId="0" borderId="3" xfId="52" applyFont="1" applyBorder="1" applyAlignment="1">
      <alignment horizontal="center" vertical="center"/>
    </xf>
    <xf numFmtId="49" fontId="12" fillId="0" borderId="4" xfId="4" applyNumberFormat="1" applyFont="1" applyFill="1" applyBorder="1" applyAlignment="1">
      <alignment horizontal="left" vertical="center"/>
      <protection locked="0"/>
    </xf>
    <xf numFmtId="49" fontId="3" fillId="0" borderId="4" xfId="4" applyNumberFormat="1" applyFont="1" applyFill="1" applyBorder="1" applyAlignment="1">
      <alignment horizontal="left" vertical="center"/>
      <protection locked="0"/>
    </xf>
    <xf numFmtId="0" fontId="7" fillId="0" borderId="0" xfId="4" applyFont="1" applyFill="1" applyAlignment="1">
      <alignment horizontal="center" vertical="center" wrapText="1"/>
      <protection locked="0"/>
    </xf>
    <xf numFmtId="0" fontId="11" fillId="0" borderId="0" xfId="4" applyFont="1" applyFill="1" applyAlignment="1">
      <alignment horizontal="center" vertical="center"/>
      <protection locked="0"/>
    </xf>
    <xf numFmtId="49" fontId="49" fillId="0" borderId="5" xfId="4" applyNumberFormat="1" applyFont="1" applyFill="1" applyBorder="1" applyAlignment="1">
      <alignment horizontal="center" vertical="center"/>
      <protection locked="0"/>
    </xf>
    <xf numFmtId="49" fontId="49" fillId="0" borderId="6" xfId="4" applyNumberFormat="1" applyFont="1" applyFill="1" applyBorder="1" applyAlignment="1">
      <alignment horizontal="center" vertical="center"/>
      <protection locked="0"/>
    </xf>
    <xf numFmtId="49" fontId="1" fillId="0" borderId="5" xfId="4" applyNumberFormat="1" applyFont="1" applyFill="1" applyBorder="1" applyAlignment="1">
      <alignment horizontal="center" vertical="center"/>
      <protection locked="0"/>
    </xf>
    <xf numFmtId="49" fontId="1" fillId="0" borderId="6" xfId="4" applyNumberFormat="1" applyFont="1" applyFill="1" applyBorder="1" applyAlignment="1">
      <alignment horizontal="center" vertical="center"/>
      <protection locked="0"/>
    </xf>
    <xf numFmtId="49" fontId="1" fillId="0" borderId="2" xfId="4" applyNumberFormat="1" applyFont="1" applyFill="1" applyBorder="1" applyAlignment="1">
      <alignment horizontal="center" vertical="center"/>
      <protection locked="0"/>
    </xf>
    <xf numFmtId="49" fontId="1" fillId="0" borderId="7" xfId="4" applyNumberFormat="1" applyFont="1" applyFill="1" applyBorder="1" applyAlignment="1">
      <alignment horizontal="center" vertical="center"/>
      <protection locked="0"/>
    </xf>
    <xf numFmtId="49" fontId="1" fillId="0" borderId="3" xfId="4" applyNumberFormat="1" applyFont="1" applyFill="1" applyBorder="1" applyAlignment="1">
      <alignment horizontal="center" vertical="center"/>
      <protection locked="0"/>
    </xf>
    <xf numFmtId="49" fontId="7" fillId="0" borderId="0" xfId="83" applyNumberFormat="1" applyFont="1" applyAlignment="1">
      <alignment horizontal="center" vertical="center" wrapText="1"/>
    </xf>
    <xf numFmtId="0" fontId="11" fillId="0" borderId="0" xfId="4" applyFont="1" applyFill="1" applyAlignment="1">
      <alignment horizontal="center" vertical="top"/>
      <protection locked="0"/>
    </xf>
    <xf numFmtId="0" fontId="19" fillId="0" borderId="6" xfId="65" applyFont="1" applyBorder="1" applyAlignment="1" applyProtection="1">
      <alignment horizontal="center" vertical="center"/>
    </xf>
    <xf numFmtId="181" fontId="15" fillId="0" borderId="8" xfId="4" applyNumberFormat="1" applyFont="1" applyFill="1" applyBorder="1" applyAlignment="1">
      <alignment horizontal="right" vertical="center"/>
      <protection locked="0"/>
    </xf>
    <xf numFmtId="0" fontId="16" fillId="0" borderId="4" xfId="69" applyFont="1" applyFill="1" applyBorder="1" applyAlignment="1">
      <alignment horizontal="left" vertical="center"/>
    </xf>
    <xf numFmtId="0" fontId="4" fillId="0" borderId="4" xfId="69" applyFont="1" applyFill="1" applyBorder="1" applyAlignment="1">
      <alignment horizontal="left" vertical="center"/>
    </xf>
    <xf numFmtId="0" fontId="2" fillId="0" borderId="2" xfId="4" applyFont="1" applyFill="1" applyBorder="1" applyAlignment="1">
      <alignment horizontal="center" vertical="center"/>
      <protection locked="0"/>
    </xf>
    <xf numFmtId="0" fontId="2" fillId="0" borderId="3" xfId="4" applyFont="1" applyFill="1" applyBorder="1" applyAlignment="1">
      <alignment horizontal="center" vertical="center"/>
      <protection locked="0"/>
    </xf>
    <xf numFmtId="0" fontId="54" fillId="0" borderId="0" xfId="4" applyFont="1" applyFill="1" applyAlignment="1">
      <alignment horizontal="center" vertical="center" wrapText="1"/>
      <protection locked="0"/>
    </xf>
    <xf numFmtId="0" fontId="55" fillId="0" borderId="0" xfId="4" applyFont="1" applyFill="1" applyAlignment="1">
      <alignment horizontal="center" vertical="center"/>
      <protection locked="0"/>
    </xf>
    <xf numFmtId="0" fontId="11" fillId="0" borderId="0" xfId="69" applyFont="1" applyFill="1" applyAlignment="1">
      <alignment horizontal="center" vertical="center"/>
    </xf>
    <xf numFmtId="0" fontId="2" fillId="0" borderId="2" xfId="69" applyFont="1" applyFill="1" applyBorder="1" applyAlignment="1">
      <alignment horizontal="center" vertical="center"/>
    </xf>
    <xf numFmtId="0" fontId="2" fillId="0" borderId="3" xfId="69" applyFont="1" applyFill="1" applyBorder="1" applyAlignment="1">
      <alignment horizontal="center" vertical="center"/>
    </xf>
    <xf numFmtId="0" fontId="47" fillId="0" borderId="0" xfId="98" applyFont="1" applyFill="1" applyAlignment="1">
      <alignment horizontal="center" vertical="center"/>
    </xf>
    <xf numFmtId="0" fontId="16" fillId="0" borderId="0" xfId="98" applyFont="1" applyFill="1" applyAlignment="1">
      <alignment horizontal="center" vertical="center"/>
    </xf>
    <xf numFmtId="0" fontId="16" fillId="0" borderId="5" xfId="98" applyFont="1" applyFill="1" applyBorder="1" applyAlignment="1">
      <alignment horizontal="center" vertical="center"/>
    </xf>
    <xf numFmtId="0" fontId="16" fillId="0" borderId="6" xfId="98" applyFont="1" applyFill="1" applyBorder="1" applyAlignment="1">
      <alignment horizontal="center" vertical="center"/>
    </xf>
    <xf numFmtId="0" fontId="16" fillId="0" borderId="2" xfId="98" applyFont="1" applyFill="1" applyBorder="1" applyAlignment="1">
      <alignment horizontal="center" vertical="center"/>
    </xf>
    <xf numFmtId="0" fontId="16" fillId="0" borderId="7" xfId="98" applyFont="1" applyFill="1" applyBorder="1" applyAlignment="1">
      <alignment horizontal="center" vertical="center"/>
    </xf>
    <xf numFmtId="0" fontId="16" fillId="0" borderId="1" xfId="98" applyFont="1" applyFill="1" applyBorder="1" applyAlignment="1">
      <alignment horizontal="center" vertical="center"/>
    </xf>
    <xf numFmtId="0" fontId="12" fillId="0" borderId="2" xfId="98" applyFont="1" applyFill="1" applyBorder="1" applyAlignment="1">
      <alignment horizontal="center" vertical="center"/>
    </xf>
    <xf numFmtId="0" fontId="12" fillId="0" borderId="3" xfId="98" applyFont="1" applyFill="1" applyBorder="1" applyAlignment="1">
      <alignment horizontal="center" vertical="center"/>
    </xf>
    <xf numFmtId="0" fontId="48" fillId="0" borderId="2" xfId="98" applyFont="1" applyFill="1" applyBorder="1" applyAlignment="1">
      <alignment horizontal="center" vertical="center"/>
    </xf>
    <xf numFmtId="0" fontId="48" fillId="0" borderId="7" xfId="98" applyFont="1" applyFill="1" applyBorder="1" applyAlignment="1">
      <alignment horizontal="center" vertical="center"/>
    </xf>
    <xf numFmtId="0" fontId="48" fillId="0" borderId="3" xfId="98" applyFont="1" applyFill="1" applyBorder="1" applyAlignment="1">
      <alignment horizontal="center" vertical="center"/>
    </xf>
    <xf numFmtId="0" fontId="12" fillId="0" borderId="0" xfId="98" applyFont="1" applyFill="1" applyAlignment="1">
      <alignment horizontal="left" vertical="center"/>
    </xf>
    <xf numFmtId="0" fontId="16" fillId="0" borderId="2" xfId="98" applyNumberFormat="1" applyFont="1" applyFill="1" applyBorder="1" applyAlignment="1">
      <alignment horizontal="center" vertical="center"/>
    </xf>
    <xf numFmtId="0" fontId="44" fillId="0" borderId="0" xfId="98" applyNumberFormat="1"/>
  </cellXfs>
  <cellStyles count="99">
    <cellStyle name="_ET_STYLE_NoName_00_" xfId="7"/>
    <cellStyle name="_ET_STYLE_NoName_00__2016年人代会报告附表20160104" xfId="22"/>
    <cellStyle name="_ET_STYLE_NoName_00__国库1月5日调整表" xfId="23"/>
    <cellStyle name="20% - 着色 1" xfId="19"/>
    <cellStyle name="20% - 着色 2" xfId="20"/>
    <cellStyle name="20% - 着色 3" xfId="21"/>
    <cellStyle name="20% - 着色 4" xfId="25"/>
    <cellStyle name="20% - 着色 5" xfId="11"/>
    <cellStyle name="20% - 着色 6" xfId="26"/>
    <cellStyle name="40% - 着色 1" xfId="28"/>
    <cellStyle name="40% - 着色 2" xfId="29"/>
    <cellStyle name="40% - 着色 3" xfId="8"/>
    <cellStyle name="40% - 着色 4" xfId="12"/>
    <cellStyle name="40% - 着色 5" xfId="13"/>
    <cellStyle name="40% - 着色 6" xfId="30"/>
    <cellStyle name="60% - 着色 1" xfId="16"/>
    <cellStyle name="60% - 着色 2" xfId="3"/>
    <cellStyle name="60% - 着色 3" xfId="31"/>
    <cellStyle name="60% - 着色 4" xfId="33"/>
    <cellStyle name="60% - 着色 5" xfId="35"/>
    <cellStyle name="60% - 着色 6" xfId="37"/>
    <cellStyle name="no dec" xfId="38"/>
    <cellStyle name="Normal_APR" xfId="39"/>
    <cellStyle name="百分比 2" xfId="40"/>
    <cellStyle name="百分比 2 2" xfId="41"/>
    <cellStyle name="表标题" xfId="42"/>
    <cellStyle name="差_保定市2015年预算表格（八张全表不含定州）" xfId="43"/>
    <cellStyle name="差_部门基本支出预算统计表2016发海娟" xfId="45"/>
    <cellStyle name="差_发老吕2016基本支出测算11.28" xfId="24"/>
    <cellStyle name="差_全国各省民生政策标准10.7(lp稿)(1)" xfId="46"/>
    <cellStyle name="常规" xfId="0" builtinId="0"/>
    <cellStyle name="常规 10" xfId="47"/>
    <cellStyle name="常规 10 2" xfId="48"/>
    <cellStyle name="常规 11" xfId="49"/>
    <cellStyle name="常规 11 2" xfId="50"/>
    <cellStyle name="常规 12" xfId="51"/>
    <cellStyle name="常规 12 2" xfId="52"/>
    <cellStyle name="常规 13" xfId="53"/>
    <cellStyle name="常规 14" xfId="54"/>
    <cellStyle name="常规 15" xfId="55"/>
    <cellStyle name="常规 16" xfId="57"/>
    <cellStyle name="常规 17" xfId="59"/>
    <cellStyle name="常规 18" xfId="98"/>
    <cellStyle name="常规 19" xfId="60"/>
    <cellStyle name="常规 2" xfId="61"/>
    <cellStyle name="常规 2 2" xfId="62"/>
    <cellStyle name="常规 2 2 2" xfId="63"/>
    <cellStyle name="常规 2 2 3" xfId="17"/>
    <cellStyle name="常规 2 3" xfId="64"/>
    <cellStyle name="常规 2 4" xfId="65"/>
    <cellStyle name="常规 2 5" xfId="66"/>
    <cellStyle name="常规 2_保定市2015年预算表格（八张全表不含定州）" xfId="67"/>
    <cellStyle name="常规 20" xfId="56"/>
    <cellStyle name="常规 21" xfId="58"/>
    <cellStyle name="常规 25_2014年提前下达中央补助地方美术馆公共图书馆文化馆(站)免费开放经费安排情况表(分市下发）_附件：提前下达2015年省级补助基层美术馆公共图书馆文化馆(站)免费开放保障资金安排情况表(分市下发" xfId="68"/>
    <cellStyle name="常规 3" xfId="69"/>
    <cellStyle name="常规 3 2" xfId="70"/>
    <cellStyle name="常规 3 2 2" xfId="10"/>
    <cellStyle name="常规 3 3" xfId="71"/>
    <cellStyle name="常规 3 4" xfId="72"/>
    <cellStyle name="常规 3_保定市2015年预算表格（八张全表不含定州）" xfId="73"/>
    <cellStyle name="常规 39" xfId="2"/>
    <cellStyle name="常规 4" xfId="74"/>
    <cellStyle name="常规 4 2" xfId="75"/>
    <cellStyle name="常规 40" xfId="76"/>
    <cellStyle name="常规 41" xfId="77"/>
    <cellStyle name="常规 43" xfId="18"/>
    <cellStyle name="常规 44" xfId="1"/>
    <cellStyle name="常规 45" xfId="32"/>
    <cellStyle name="常规 46" xfId="34"/>
    <cellStyle name="常规 47" xfId="36"/>
    <cellStyle name="常规 5" xfId="44"/>
    <cellStyle name="常规 5 2" xfId="6"/>
    <cellStyle name="常规 6" xfId="5"/>
    <cellStyle name="常规 6 2" xfId="78"/>
    <cellStyle name="常规 7" xfId="79"/>
    <cellStyle name="常规 8" xfId="81"/>
    <cellStyle name="常规 8 2" xfId="15"/>
    <cellStyle name="常规 9" xfId="82"/>
    <cellStyle name="常规_2013.1.人代会报告附表" xfId="83"/>
    <cellStyle name="常规_功能分类1212zhangl" xfId="4"/>
    <cellStyle name="常规_人代会报告附表（定）曹铂0103" xfId="80"/>
    <cellStyle name="好_保定市2015年预算表格（八张全表不含定州）" xfId="84"/>
    <cellStyle name="好_部门基本支出预算统计表2016发海娟" xfId="85"/>
    <cellStyle name="普通_97-917" xfId="86"/>
    <cellStyle name="千分位[0]_BT (2)" xfId="87"/>
    <cellStyle name="千分位_97-917" xfId="89"/>
    <cellStyle name="千位[0]_1" xfId="90"/>
    <cellStyle name="千位_1" xfId="91"/>
    <cellStyle name="数字" xfId="92"/>
    <cellStyle name="未定义" xfId="93"/>
    <cellStyle name="小数" xfId="94"/>
    <cellStyle name="样式 1" xfId="95"/>
    <cellStyle name="着色 1" xfId="9"/>
    <cellStyle name="着色 2" xfId="27"/>
    <cellStyle name="着色 3" xfId="96"/>
    <cellStyle name="着色 4" xfId="88"/>
    <cellStyle name="着色 5" xfId="14"/>
    <cellStyle name="着色 6" xfId="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WVM26"/>
  <sheetViews>
    <sheetView workbookViewId="0">
      <selection activeCell="J7" sqref="J7"/>
    </sheetView>
  </sheetViews>
  <sheetFormatPr defaultColWidth="7.875" defaultRowHeight="15.75"/>
  <cols>
    <col min="1" max="1" width="43.5" style="7" customWidth="1"/>
    <col min="2" max="2" width="28.625" style="8" customWidth="1"/>
    <col min="3" max="3" width="7.875" style="7" customWidth="1"/>
    <col min="4" max="4" width="8.5" style="7" hidden="1" customWidth="1"/>
    <col min="5" max="5" width="7.875" style="7" hidden="1" customWidth="1"/>
    <col min="6" max="253" width="7.875" style="7"/>
    <col min="254" max="254" width="35.75" style="7" customWidth="1"/>
    <col min="255" max="255" width="7.875" style="7" hidden="1" customWidth="1"/>
    <col min="256" max="257" width="12" style="7" customWidth="1"/>
    <col min="258" max="258" width="8" style="7" customWidth="1"/>
    <col min="259" max="259" width="7.875" style="7" customWidth="1"/>
    <col min="260" max="261" width="7.875" style="7" hidden="1" customWidth="1"/>
    <col min="262" max="509" width="7.875" style="7"/>
    <col min="510" max="510" width="35.75" style="7" customWidth="1"/>
    <col min="511" max="511" width="7.875" style="7" hidden="1" customWidth="1"/>
    <col min="512" max="513" width="12" style="7" customWidth="1"/>
    <col min="514" max="514" width="8" style="7" customWidth="1"/>
    <col min="515" max="515" width="7.875" style="7" customWidth="1"/>
    <col min="516" max="517" width="7.875" style="7" hidden="1" customWidth="1"/>
    <col min="518" max="765" width="7.875" style="7"/>
    <col min="766" max="766" width="35.75" style="7" customWidth="1"/>
    <col min="767" max="767" width="7.875" style="7" hidden="1" customWidth="1"/>
    <col min="768" max="769" width="12" style="7" customWidth="1"/>
    <col min="770" max="770" width="8" style="7" customWidth="1"/>
    <col min="771" max="771" width="7.875" style="7" customWidth="1"/>
    <col min="772" max="773" width="7.875" style="7" hidden="1" customWidth="1"/>
    <col min="774" max="1021" width="7.875" style="7"/>
    <col min="1022" max="1022" width="35.75" style="7" customWidth="1"/>
    <col min="1023" max="1023" width="7.875" style="7" hidden="1" customWidth="1"/>
    <col min="1024" max="1025" width="12" style="7" customWidth="1"/>
    <col min="1026" max="1026" width="8" style="7" customWidth="1"/>
    <col min="1027" max="1027" width="7.875" style="7" customWidth="1"/>
    <col min="1028" max="1029" width="7.875" style="7" hidden="1" customWidth="1"/>
    <col min="1030" max="1277" width="7.875" style="7"/>
    <col min="1278" max="1278" width="35.75" style="7" customWidth="1"/>
    <col min="1279" max="1279" width="7.875" style="7" hidden="1" customWidth="1"/>
    <col min="1280" max="1281" width="12" style="7" customWidth="1"/>
    <col min="1282" max="1282" width="8" style="7" customWidth="1"/>
    <col min="1283" max="1283" width="7.875" style="7" customWidth="1"/>
    <col min="1284" max="1285" width="7.875" style="7" hidden="1" customWidth="1"/>
    <col min="1286" max="1533" width="7.875" style="7"/>
    <col min="1534" max="1534" width="35.75" style="7" customWidth="1"/>
    <col min="1535" max="1535" width="7.875" style="7" hidden="1" customWidth="1"/>
    <col min="1536" max="1537" width="12" style="7" customWidth="1"/>
    <col min="1538" max="1538" width="8" style="7" customWidth="1"/>
    <col min="1539" max="1539" width="7.875" style="7" customWidth="1"/>
    <col min="1540" max="1541" width="7.875" style="7" hidden="1" customWidth="1"/>
    <col min="1542" max="1789" width="7.875" style="7"/>
    <col min="1790" max="1790" width="35.75" style="7" customWidth="1"/>
    <col min="1791" max="1791" width="7.875" style="7" hidden="1" customWidth="1"/>
    <col min="1792" max="1793" width="12" style="7" customWidth="1"/>
    <col min="1794" max="1794" width="8" style="7" customWidth="1"/>
    <col min="1795" max="1795" width="7.875" style="7" customWidth="1"/>
    <col min="1796" max="1797" width="7.875" style="7" hidden="1" customWidth="1"/>
    <col min="1798" max="2045" width="7.875" style="7"/>
    <col min="2046" max="2046" width="35.75" style="7" customWidth="1"/>
    <col min="2047" max="2047" width="7.875" style="7" hidden="1" customWidth="1"/>
    <col min="2048" max="2049" width="12" style="7" customWidth="1"/>
    <col min="2050" max="2050" width="8" style="7" customWidth="1"/>
    <col min="2051" max="2051" width="7.875" style="7" customWidth="1"/>
    <col min="2052" max="2053" width="7.875" style="7" hidden="1" customWidth="1"/>
    <col min="2054" max="2301" width="7.875" style="7"/>
    <col min="2302" max="2302" width="35.75" style="7" customWidth="1"/>
    <col min="2303" max="2303" width="7.875" style="7" hidden="1" customWidth="1"/>
    <col min="2304" max="2305" width="12" style="7" customWidth="1"/>
    <col min="2306" max="2306" width="8" style="7" customWidth="1"/>
    <col min="2307" max="2307" width="7.875" style="7" customWidth="1"/>
    <col min="2308" max="2309" width="7.875" style="7" hidden="1" customWidth="1"/>
    <col min="2310" max="2557" width="7.875" style="7"/>
    <col min="2558" max="2558" width="35.75" style="7" customWidth="1"/>
    <col min="2559" max="2559" width="7.875" style="7" hidden="1" customWidth="1"/>
    <col min="2560" max="2561" width="12" style="7" customWidth="1"/>
    <col min="2562" max="2562" width="8" style="7" customWidth="1"/>
    <col min="2563" max="2563" width="7.875" style="7" customWidth="1"/>
    <col min="2564" max="2565" width="7.875" style="7" hidden="1" customWidth="1"/>
    <col min="2566" max="2813" width="7.875" style="7"/>
    <col min="2814" max="2814" width="35.75" style="7" customWidth="1"/>
    <col min="2815" max="2815" width="7.875" style="7" hidden="1" customWidth="1"/>
    <col min="2816" max="2817" width="12" style="7" customWidth="1"/>
    <col min="2818" max="2818" width="8" style="7" customWidth="1"/>
    <col min="2819" max="2819" width="7.875" style="7" customWidth="1"/>
    <col min="2820" max="2821" width="7.875" style="7" hidden="1" customWidth="1"/>
    <col min="2822" max="3069" width="7.875" style="7"/>
    <col min="3070" max="3070" width="35.75" style="7" customWidth="1"/>
    <col min="3071" max="3071" width="7.875" style="7" hidden="1" customWidth="1"/>
    <col min="3072" max="3073" width="12" style="7" customWidth="1"/>
    <col min="3074" max="3074" width="8" style="7" customWidth="1"/>
    <col min="3075" max="3075" width="7.875" style="7" customWidth="1"/>
    <col min="3076" max="3077" width="7.875" style="7" hidden="1" customWidth="1"/>
    <col min="3078" max="3325" width="7.875" style="7"/>
    <col min="3326" max="3326" width="35.75" style="7" customWidth="1"/>
    <col min="3327" max="3327" width="7.875" style="7" hidden="1" customWidth="1"/>
    <col min="3328" max="3329" width="12" style="7" customWidth="1"/>
    <col min="3330" max="3330" width="8" style="7" customWidth="1"/>
    <col min="3331" max="3331" width="7.875" style="7" customWidth="1"/>
    <col min="3332" max="3333" width="7.875" style="7" hidden="1" customWidth="1"/>
    <col min="3334" max="3581" width="7.875" style="7"/>
    <col min="3582" max="3582" width="35.75" style="7" customWidth="1"/>
    <col min="3583" max="3583" width="7.875" style="7" hidden="1" customWidth="1"/>
    <col min="3584" max="3585" width="12" style="7" customWidth="1"/>
    <col min="3586" max="3586" width="8" style="7" customWidth="1"/>
    <col min="3587" max="3587" width="7.875" style="7" customWidth="1"/>
    <col min="3588" max="3589" width="7.875" style="7" hidden="1" customWidth="1"/>
    <col min="3590" max="3837" width="7.875" style="7"/>
    <col min="3838" max="3838" width="35.75" style="7" customWidth="1"/>
    <col min="3839" max="3839" width="7.875" style="7" hidden="1" customWidth="1"/>
    <col min="3840" max="3841" width="12" style="7" customWidth="1"/>
    <col min="3842" max="3842" width="8" style="7" customWidth="1"/>
    <col min="3843" max="3843" width="7.875" style="7" customWidth="1"/>
    <col min="3844" max="3845" width="7.875" style="7" hidden="1" customWidth="1"/>
    <col min="3846" max="4093" width="7.875" style="7"/>
    <col min="4094" max="4094" width="35.75" style="7" customWidth="1"/>
    <col min="4095" max="4095" width="7.875" style="7" hidden="1" customWidth="1"/>
    <col min="4096" max="4097" width="12" style="7" customWidth="1"/>
    <col min="4098" max="4098" width="8" style="7" customWidth="1"/>
    <col min="4099" max="4099" width="7.875" style="7" customWidth="1"/>
    <col min="4100" max="4101" width="7.875" style="7" hidden="1" customWidth="1"/>
    <col min="4102" max="4349" width="7.875" style="7"/>
    <col min="4350" max="4350" width="35.75" style="7" customWidth="1"/>
    <col min="4351" max="4351" width="7.875" style="7" hidden="1" customWidth="1"/>
    <col min="4352" max="4353" width="12" style="7" customWidth="1"/>
    <col min="4354" max="4354" width="8" style="7" customWidth="1"/>
    <col min="4355" max="4355" width="7.875" style="7" customWidth="1"/>
    <col min="4356" max="4357" width="7.875" style="7" hidden="1" customWidth="1"/>
    <col min="4358" max="4605" width="7.875" style="7"/>
    <col min="4606" max="4606" width="35.75" style="7" customWidth="1"/>
    <col min="4607" max="4607" width="7.875" style="7" hidden="1" customWidth="1"/>
    <col min="4608" max="4609" width="12" style="7" customWidth="1"/>
    <col min="4610" max="4610" width="8" style="7" customWidth="1"/>
    <col min="4611" max="4611" width="7.875" style="7" customWidth="1"/>
    <col min="4612" max="4613" width="7.875" style="7" hidden="1" customWidth="1"/>
    <col min="4614" max="4861" width="7.875" style="7"/>
    <col min="4862" max="4862" width="35.75" style="7" customWidth="1"/>
    <col min="4863" max="4863" width="7.875" style="7" hidden="1" customWidth="1"/>
    <col min="4864" max="4865" width="12" style="7" customWidth="1"/>
    <col min="4866" max="4866" width="8" style="7" customWidth="1"/>
    <col min="4867" max="4867" width="7.875" style="7" customWidth="1"/>
    <col min="4868" max="4869" width="7.875" style="7" hidden="1" customWidth="1"/>
    <col min="4870" max="5117" width="7.875" style="7"/>
    <col min="5118" max="5118" width="35.75" style="7" customWidth="1"/>
    <col min="5119" max="5119" width="7.875" style="7" hidden="1" customWidth="1"/>
    <col min="5120" max="5121" width="12" style="7" customWidth="1"/>
    <col min="5122" max="5122" width="8" style="7" customWidth="1"/>
    <col min="5123" max="5123" width="7.875" style="7" customWidth="1"/>
    <col min="5124" max="5125" width="7.875" style="7" hidden="1" customWidth="1"/>
    <col min="5126" max="5373" width="7.875" style="7"/>
    <col min="5374" max="5374" width="35.75" style="7" customWidth="1"/>
    <col min="5375" max="5375" width="7.875" style="7" hidden="1" customWidth="1"/>
    <col min="5376" max="5377" width="12" style="7" customWidth="1"/>
    <col min="5378" max="5378" width="8" style="7" customWidth="1"/>
    <col min="5379" max="5379" width="7.875" style="7" customWidth="1"/>
    <col min="5380" max="5381" width="7.875" style="7" hidden="1" customWidth="1"/>
    <col min="5382" max="5629" width="7.875" style="7"/>
    <col min="5630" max="5630" width="35.75" style="7" customWidth="1"/>
    <col min="5631" max="5631" width="7.875" style="7" hidden="1" customWidth="1"/>
    <col min="5632" max="5633" width="12" style="7" customWidth="1"/>
    <col min="5634" max="5634" width="8" style="7" customWidth="1"/>
    <col min="5635" max="5635" width="7.875" style="7" customWidth="1"/>
    <col min="5636" max="5637" width="7.875" style="7" hidden="1" customWidth="1"/>
    <col min="5638" max="5885" width="7.875" style="7"/>
    <col min="5886" max="5886" width="35.75" style="7" customWidth="1"/>
    <col min="5887" max="5887" width="7.875" style="7" hidden="1" customWidth="1"/>
    <col min="5888" max="5889" width="12" style="7" customWidth="1"/>
    <col min="5890" max="5890" width="8" style="7" customWidth="1"/>
    <col min="5891" max="5891" width="7.875" style="7" customWidth="1"/>
    <col min="5892" max="5893" width="7.875" style="7" hidden="1" customWidth="1"/>
    <col min="5894" max="6141" width="7.875" style="7"/>
    <col min="6142" max="6142" width="35.75" style="7" customWidth="1"/>
    <col min="6143" max="6143" width="7.875" style="7" hidden="1" customWidth="1"/>
    <col min="6144" max="6145" width="12" style="7" customWidth="1"/>
    <col min="6146" max="6146" width="8" style="7" customWidth="1"/>
    <col min="6147" max="6147" width="7.875" style="7" customWidth="1"/>
    <col min="6148" max="6149" width="7.875" style="7" hidden="1" customWidth="1"/>
    <col min="6150" max="6397" width="7.875" style="7"/>
    <col min="6398" max="6398" width="35.75" style="7" customWidth="1"/>
    <col min="6399" max="6399" width="7.875" style="7" hidden="1" customWidth="1"/>
    <col min="6400" max="6401" width="12" style="7" customWidth="1"/>
    <col min="6402" max="6402" width="8" style="7" customWidth="1"/>
    <col min="6403" max="6403" width="7.875" style="7" customWidth="1"/>
    <col min="6404" max="6405" width="7.875" style="7" hidden="1" customWidth="1"/>
    <col min="6406" max="6653" width="7.875" style="7"/>
    <col min="6654" max="6654" width="35.75" style="7" customWidth="1"/>
    <col min="6655" max="6655" width="7.875" style="7" hidden="1" customWidth="1"/>
    <col min="6656" max="6657" width="12" style="7" customWidth="1"/>
    <col min="6658" max="6658" width="8" style="7" customWidth="1"/>
    <col min="6659" max="6659" width="7.875" style="7" customWidth="1"/>
    <col min="6660" max="6661" width="7.875" style="7" hidden="1" customWidth="1"/>
    <col min="6662" max="6909" width="7.875" style="7"/>
    <col min="6910" max="6910" width="35.75" style="7" customWidth="1"/>
    <col min="6911" max="6911" width="7.875" style="7" hidden="1" customWidth="1"/>
    <col min="6912" max="6913" width="12" style="7" customWidth="1"/>
    <col min="6914" max="6914" width="8" style="7" customWidth="1"/>
    <col min="6915" max="6915" width="7.875" style="7" customWidth="1"/>
    <col min="6916" max="6917" width="7.875" style="7" hidden="1" customWidth="1"/>
    <col min="6918" max="7165" width="7.875" style="7"/>
    <col min="7166" max="7166" width="35.75" style="7" customWidth="1"/>
    <col min="7167" max="7167" width="7.875" style="7" hidden="1" customWidth="1"/>
    <col min="7168" max="7169" width="12" style="7" customWidth="1"/>
    <col min="7170" max="7170" width="8" style="7" customWidth="1"/>
    <col min="7171" max="7171" width="7.875" style="7" customWidth="1"/>
    <col min="7172" max="7173" width="7.875" style="7" hidden="1" customWidth="1"/>
    <col min="7174" max="7421" width="7.875" style="7"/>
    <col min="7422" max="7422" width="35.75" style="7" customWidth="1"/>
    <col min="7423" max="7423" width="7.875" style="7" hidden="1" customWidth="1"/>
    <col min="7424" max="7425" width="12" style="7" customWidth="1"/>
    <col min="7426" max="7426" width="8" style="7" customWidth="1"/>
    <col min="7427" max="7427" width="7.875" style="7" customWidth="1"/>
    <col min="7428" max="7429" width="7.875" style="7" hidden="1" customWidth="1"/>
    <col min="7430" max="7677" width="7.875" style="7"/>
    <col min="7678" max="7678" width="35.75" style="7" customWidth="1"/>
    <col min="7679" max="7679" width="7.875" style="7" hidden="1" customWidth="1"/>
    <col min="7680" max="7681" width="12" style="7" customWidth="1"/>
    <col min="7682" max="7682" width="8" style="7" customWidth="1"/>
    <col min="7683" max="7683" width="7.875" style="7" customWidth="1"/>
    <col min="7684" max="7685" width="7.875" style="7" hidden="1" customWidth="1"/>
    <col min="7686" max="7933" width="7.875" style="7"/>
    <col min="7934" max="7934" width="35.75" style="7" customWidth="1"/>
    <col min="7935" max="7935" width="7.875" style="7" hidden="1" customWidth="1"/>
    <col min="7936" max="7937" width="12" style="7" customWidth="1"/>
    <col min="7938" max="7938" width="8" style="7" customWidth="1"/>
    <col min="7939" max="7939" width="7.875" style="7" customWidth="1"/>
    <col min="7940" max="7941" width="7.875" style="7" hidden="1" customWidth="1"/>
    <col min="7942" max="8189" width="7.875" style="7"/>
    <col min="8190" max="8190" width="35.75" style="7" customWidth="1"/>
    <col min="8191" max="8191" width="7.875" style="7" hidden="1" customWidth="1"/>
    <col min="8192" max="8193" width="12" style="7" customWidth="1"/>
    <col min="8194" max="8194" width="8" style="7" customWidth="1"/>
    <col min="8195" max="8195" width="7.875" style="7" customWidth="1"/>
    <col min="8196" max="8197" width="7.875" style="7" hidden="1" customWidth="1"/>
    <col min="8198" max="8445" width="7.875" style="7"/>
    <col min="8446" max="8446" width="35.75" style="7" customWidth="1"/>
    <col min="8447" max="8447" width="7.875" style="7" hidden="1" customWidth="1"/>
    <col min="8448" max="8449" width="12" style="7" customWidth="1"/>
    <col min="8450" max="8450" width="8" style="7" customWidth="1"/>
    <col min="8451" max="8451" width="7.875" style="7" customWidth="1"/>
    <col min="8452" max="8453" width="7.875" style="7" hidden="1" customWidth="1"/>
    <col min="8454" max="8701" width="7.875" style="7"/>
    <col min="8702" max="8702" width="35.75" style="7" customWidth="1"/>
    <col min="8703" max="8703" width="7.875" style="7" hidden="1" customWidth="1"/>
    <col min="8704" max="8705" width="12" style="7" customWidth="1"/>
    <col min="8706" max="8706" width="8" style="7" customWidth="1"/>
    <col min="8707" max="8707" width="7.875" style="7" customWidth="1"/>
    <col min="8708" max="8709" width="7.875" style="7" hidden="1" customWidth="1"/>
    <col min="8710" max="8957" width="7.875" style="7"/>
    <col min="8958" max="8958" width="35.75" style="7" customWidth="1"/>
    <col min="8959" max="8959" width="7.875" style="7" hidden="1" customWidth="1"/>
    <col min="8960" max="8961" width="12" style="7" customWidth="1"/>
    <col min="8962" max="8962" width="8" style="7" customWidth="1"/>
    <col min="8963" max="8963" width="7.875" style="7" customWidth="1"/>
    <col min="8964" max="8965" width="7.875" style="7" hidden="1" customWidth="1"/>
    <col min="8966" max="9213" width="7.875" style="7"/>
    <col min="9214" max="9214" width="35.75" style="7" customWidth="1"/>
    <col min="9215" max="9215" width="7.875" style="7" hidden="1" customWidth="1"/>
    <col min="9216" max="9217" width="12" style="7" customWidth="1"/>
    <col min="9218" max="9218" width="8" style="7" customWidth="1"/>
    <col min="9219" max="9219" width="7.875" style="7" customWidth="1"/>
    <col min="9220" max="9221" width="7.875" style="7" hidden="1" customWidth="1"/>
    <col min="9222" max="9469" width="7.875" style="7"/>
    <col min="9470" max="9470" width="35.75" style="7" customWidth="1"/>
    <col min="9471" max="9471" width="7.875" style="7" hidden="1" customWidth="1"/>
    <col min="9472" max="9473" width="12" style="7" customWidth="1"/>
    <col min="9474" max="9474" width="8" style="7" customWidth="1"/>
    <col min="9475" max="9475" width="7.875" style="7" customWidth="1"/>
    <col min="9476" max="9477" width="7.875" style="7" hidden="1" customWidth="1"/>
    <col min="9478" max="9725" width="7.875" style="7"/>
    <col min="9726" max="9726" width="35.75" style="7" customWidth="1"/>
    <col min="9727" max="9727" width="7.875" style="7" hidden="1" customWidth="1"/>
    <col min="9728" max="9729" width="12" style="7" customWidth="1"/>
    <col min="9730" max="9730" width="8" style="7" customWidth="1"/>
    <col min="9731" max="9731" width="7.875" style="7" customWidth="1"/>
    <col min="9732" max="9733" width="7.875" style="7" hidden="1" customWidth="1"/>
    <col min="9734" max="9981" width="7.875" style="7"/>
    <col min="9982" max="9982" width="35.75" style="7" customWidth="1"/>
    <col min="9983" max="9983" width="7.875" style="7" hidden="1" customWidth="1"/>
    <col min="9984" max="9985" width="12" style="7" customWidth="1"/>
    <col min="9986" max="9986" width="8" style="7" customWidth="1"/>
    <col min="9987" max="9987" width="7.875" style="7" customWidth="1"/>
    <col min="9988" max="9989" width="7.875" style="7" hidden="1" customWidth="1"/>
    <col min="9990" max="10237" width="7.875" style="7"/>
    <col min="10238" max="10238" width="35.75" style="7" customWidth="1"/>
    <col min="10239" max="10239" width="7.875" style="7" hidden="1" customWidth="1"/>
    <col min="10240" max="10241" width="12" style="7" customWidth="1"/>
    <col min="10242" max="10242" width="8" style="7" customWidth="1"/>
    <col min="10243" max="10243" width="7.875" style="7" customWidth="1"/>
    <col min="10244" max="10245" width="7.875" style="7" hidden="1" customWidth="1"/>
    <col min="10246" max="10493" width="7.875" style="7"/>
    <col min="10494" max="10494" width="35.75" style="7" customWidth="1"/>
    <col min="10495" max="10495" width="7.875" style="7" hidden="1" customWidth="1"/>
    <col min="10496" max="10497" width="12" style="7" customWidth="1"/>
    <col min="10498" max="10498" width="8" style="7" customWidth="1"/>
    <col min="10499" max="10499" width="7.875" style="7" customWidth="1"/>
    <col min="10500" max="10501" width="7.875" style="7" hidden="1" customWidth="1"/>
    <col min="10502" max="10749" width="7.875" style="7"/>
    <col min="10750" max="10750" width="35.75" style="7" customWidth="1"/>
    <col min="10751" max="10751" width="7.875" style="7" hidden="1" customWidth="1"/>
    <col min="10752" max="10753" width="12" style="7" customWidth="1"/>
    <col min="10754" max="10754" width="8" style="7" customWidth="1"/>
    <col min="10755" max="10755" width="7.875" style="7" customWidth="1"/>
    <col min="10756" max="10757" width="7.875" style="7" hidden="1" customWidth="1"/>
    <col min="10758" max="11005" width="7.875" style="7"/>
    <col min="11006" max="11006" width="35.75" style="7" customWidth="1"/>
    <col min="11007" max="11007" width="7.875" style="7" hidden="1" customWidth="1"/>
    <col min="11008" max="11009" width="12" style="7" customWidth="1"/>
    <col min="11010" max="11010" width="8" style="7" customWidth="1"/>
    <col min="11011" max="11011" width="7.875" style="7" customWidth="1"/>
    <col min="11012" max="11013" width="7.875" style="7" hidden="1" customWidth="1"/>
    <col min="11014" max="11261" width="7.875" style="7"/>
    <col min="11262" max="11262" width="35.75" style="7" customWidth="1"/>
    <col min="11263" max="11263" width="7.875" style="7" hidden="1" customWidth="1"/>
    <col min="11264" max="11265" width="12" style="7" customWidth="1"/>
    <col min="11266" max="11266" width="8" style="7" customWidth="1"/>
    <col min="11267" max="11267" width="7.875" style="7" customWidth="1"/>
    <col min="11268" max="11269" width="7.875" style="7" hidden="1" customWidth="1"/>
    <col min="11270" max="11517" width="7.875" style="7"/>
    <col min="11518" max="11518" width="35.75" style="7" customWidth="1"/>
    <col min="11519" max="11519" width="7.875" style="7" hidden="1" customWidth="1"/>
    <col min="11520" max="11521" width="12" style="7" customWidth="1"/>
    <col min="11522" max="11522" width="8" style="7" customWidth="1"/>
    <col min="11523" max="11523" width="7.875" style="7" customWidth="1"/>
    <col min="11524" max="11525" width="7.875" style="7" hidden="1" customWidth="1"/>
    <col min="11526" max="11773" width="7.875" style="7"/>
    <col min="11774" max="11774" width="35.75" style="7" customWidth="1"/>
    <col min="11775" max="11775" width="7.875" style="7" hidden="1" customWidth="1"/>
    <col min="11776" max="11777" width="12" style="7" customWidth="1"/>
    <col min="11778" max="11778" width="8" style="7" customWidth="1"/>
    <col min="11779" max="11779" width="7.875" style="7" customWidth="1"/>
    <col min="11780" max="11781" width="7.875" style="7" hidden="1" customWidth="1"/>
    <col min="11782" max="12029" width="7.875" style="7"/>
    <col min="12030" max="12030" width="35.75" style="7" customWidth="1"/>
    <col min="12031" max="12031" width="7.875" style="7" hidden="1" customWidth="1"/>
    <col min="12032" max="12033" width="12" style="7" customWidth="1"/>
    <col min="12034" max="12034" width="8" style="7" customWidth="1"/>
    <col min="12035" max="12035" width="7.875" style="7" customWidth="1"/>
    <col min="12036" max="12037" width="7.875" style="7" hidden="1" customWidth="1"/>
    <col min="12038" max="12285" width="7.875" style="7"/>
    <col min="12286" max="12286" width="35.75" style="7" customWidth="1"/>
    <col min="12287" max="12287" width="7.875" style="7" hidden="1" customWidth="1"/>
    <col min="12288" max="12289" width="12" style="7" customWidth="1"/>
    <col min="12290" max="12290" width="8" style="7" customWidth="1"/>
    <col min="12291" max="12291" width="7.875" style="7" customWidth="1"/>
    <col min="12292" max="12293" width="7.875" style="7" hidden="1" customWidth="1"/>
    <col min="12294" max="12541" width="7.875" style="7"/>
    <col min="12542" max="12542" width="35.75" style="7" customWidth="1"/>
    <col min="12543" max="12543" width="7.875" style="7" hidden="1" customWidth="1"/>
    <col min="12544" max="12545" width="12" style="7" customWidth="1"/>
    <col min="12546" max="12546" width="8" style="7" customWidth="1"/>
    <col min="12547" max="12547" width="7.875" style="7" customWidth="1"/>
    <col min="12548" max="12549" width="7.875" style="7" hidden="1" customWidth="1"/>
    <col min="12550" max="12797" width="7.875" style="7"/>
    <col min="12798" max="12798" width="35.75" style="7" customWidth="1"/>
    <col min="12799" max="12799" width="7.875" style="7" hidden="1" customWidth="1"/>
    <col min="12800" max="12801" width="12" style="7" customWidth="1"/>
    <col min="12802" max="12802" width="8" style="7" customWidth="1"/>
    <col min="12803" max="12803" width="7.875" style="7" customWidth="1"/>
    <col min="12804" max="12805" width="7.875" style="7" hidden="1" customWidth="1"/>
    <col min="12806" max="13053" width="7.875" style="7"/>
    <col min="13054" max="13054" width="35.75" style="7" customWidth="1"/>
    <col min="13055" max="13055" width="7.875" style="7" hidden="1" customWidth="1"/>
    <col min="13056" max="13057" width="12" style="7" customWidth="1"/>
    <col min="13058" max="13058" width="8" style="7" customWidth="1"/>
    <col min="13059" max="13059" width="7.875" style="7" customWidth="1"/>
    <col min="13060" max="13061" width="7.875" style="7" hidden="1" customWidth="1"/>
    <col min="13062" max="13309" width="7.875" style="7"/>
    <col min="13310" max="13310" width="35.75" style="7" customWidth="1"/>
    <col min="13311" max="13311" width="7.875" style="7" hidden="1" customWidth="1"/>
    <col min="13312" max="13313" width="12" style="7" customWidth="1"/>
    <col min="13314" max="13314" width="8" style="7" customWidth="1"/>
    <col min="13315" max="13315" width="7.875" style="7" customWidth="1"/>
    <col min="13316" max="13317" width="7.875" style="7" hidden="1" customWidth="1"/>
    <col min="13318" max="13565" width="7.875" style="7"/>
    <col min="13566" max="13566" width="35.75" style="7" customWidth="1"/>
    <col min="13567" max="13567" width="7.875" style="7" hidden="1" customWidth="1"/>
    <col min="13568" max="13569" width="12" style="7" customWidth="1"/>
    <col min="13570" max="13570" width="8" style="7" customWidth="1"/>
    <col min="13571" max="13571" width="7.875" style="7" customWidth="1"/>
    <col min="13572" max="13573" width="7.875" style="7" hidden="1" customWidth="1"/>
    <col min="13574" max="13821" width="7.875" style="7"/>
    <col min="13822" max="13822" width="35.75" style="7" customWidth="1"/>
    <col min="13823" max="13823" width="7.875" style="7" hidden="1" customWidth="1"/>
    <col min="13824" max="13825" width="12" style="7" customWidth="1"/>
    <col min="13826" max="13826" width="8" style="7" customWidth="1"/>
    <col min="13827" max="13827" width="7.875" style="7" customWidth="1"/>
    <col min="13828" max="13829" width="7.875" style="7" hidden="1" customWidth="1"/>
    <col min="13830" max="14077" width="7.875" style="7"/>
    <col min="14078" max="14078" width="35.75" style="7" customWidth="1"/>
    <col min="14079" max="14079" width="7.875" style="7" hidden="1" customWidth="1"/>
    <col min="14080" max="14081" width="12" style="7" customWidth="1"/>
    <col min="14082" max="14082" width="8" style="7" customWidth="1"/>
    <col min="14083" max="14083" width="7.875" style="7" customWidth="1"/>
    <col min="14084" max="14085" width="7.875" style="7" hidden="1" customWidth="1"/>
    <col min="14086" max="14333" width="7.875" style="7"/>
    <col min="14334" max="14334" width="35.75" style="7" customWidth="1"/>
    <col min="14335" max="14335" width="7.875" style="7" hidden="1" customWidth="1"/>
    <col min="14336" max="14337" width="12" style="7" customWidth="1"/>
    <col min="14338" max="14338" width="8" style="7" customWidth="1"/>
    <col min="14339" max="14339" width="7.875" style="7" customWidth="1"/>
    <col min="14340" max="14341" width="7.875" style="7" hidden="1" customWidth="1"/>
    <col min="14342" max="14589" width="7.875" style="7"/>
    <col min="14590" max="14590" width="35.75" style="7" customWidth="1"/>
    <col min="14591" max="14591" width="7.875" style="7" hidden="1" customWidth="1"/>
    <col min="14592" max="14593" width="12" style="7" customWidth="1"/>
    <col min="14594" max="14594" width="8" style="7" customWidth="1"/>
    <col min="14595" max="14595" width="7.875" style="7" customWidth="1"/>
    <col min="14596" max="14597" width="7.875" style="7" hidden="1" customWidth="1"/>
    <col min="14598" max="14845" width="7.875" style="7"/>
    <col min="14846" max="14846" width="35.75" style="7" customWidth="1"/>
    <col min="14847" max="14847" width="7.875" style="7" hidden="1" customWidth="1"/>
    <col min="14848" max="14849" width="12" style="7" customWidth="1"/>
    <col min="14850" max="14850" width="8" style="7" customWidth="1"/>
    <col min="14851" max="14851" width="7.875" style="7" customWidth="1"/>
    <col min="14852" max="14853" width="7.875" style="7" hidden="1" customWidth="1"/>
    <col min="14854" max="15101" width="7.875" style="7"/>
    <col min="15102" max="15102" width="35.75" style="7" customWidth="1"/>
    <col min="15103" max="15103" width="7.875" style="7" hidden="1" customWidth="1"/>
    <col min="15104" max="15105" width="12" style="7" customWidth="1"/>
    <col min="15106" max="15106" width="8" style="7" customWidth="1"/>
    <col min="15107" max="15107" width="7.875" style="7" customWidth="1"/>
    <col min="15108" max="15109" width="7.875" style="7" hidden="1" customWidth="1"/>
    <col min="15110" max="15357" width="7.875" style="7"/>
    <col min="15358" max="15358" width="35.75" style="7" customWidth="1"/>
    <col min="15359" max="15359" width="7.875" style="7" hidden="1" customWidth="1"/>
    <col min="15360" max="15361" width="12" style="7" customWidth="1"/>
    <col min="15362" max="15362" width="8" style="7" customWidth="1"/>
    <col min="15363" max="15363" width="7.875" style="7" customWidth="1"/>
    <col min="15364" max="15365" width="7.875" style="7" hidden="1" customWidth="1"/>
    <col min="15366" max="15613" width="7.875" style="7"/>
    <col min="15614" max="15614" width="35.75" style="7" customWidth="1"/>
    <col min="15615" max="15615" width="7.875" style="7" hidden="1" customWidth="1"/>
    <col min="15616" max="15617" width="12" style="7" customWidth="1"/>
    <col min="15618" max="15618" width="8" style="7" customWidth="1"/>
    <col min="15619" max="15619" width="7.875" style="7" customWidth="1"/>
    <col min="15620" max="15621" width="7.875" style="7" hidden="1" customWidth="1"/>
    <col min="15622" max="15869" width="7.875" style="7"/>
    <col min="15870" max="15870" width="35.75" style="7" customWidth="1"/>
    <col min="15871" max="15871" width="7.875" style="7" hidden="1" customWidth="1"/>
    <col min="15872" max="15873" width="12" style="7" customWidth="1"/>
    <col min="15874" max="15874" width="8" style="7" customWidth="1"/>
    <col min="15875" max="15875" width="7.875" style="7" customWidth="1"/>
    <col min="15876" max="15877" width="7.875" style="7" hidden="1" customWidth="1"/>
    <col min="15878" max="16125" width="7.875" style="7"/>
    <col min="16126" max="16126" width="35.75" style="7" customWidth="1"/>
    <col min="16127" max="16127" width="7.875" style="7" hidden="1" customWidth="1"/>
    <col min="16128" max="16129" width="12" style="7" customWidth="1"/>
    <col min="16130" max="16130" width="8" style="7" customWidth="1"/>
    <col min="16131" max="16131" width="7.875" style="7" customWidth="1"/>
    <col min="16132" max="16133" width="7.875" style="7" hidden="1" customWidth="1"/>
    <col min="16134" max="16384" width="7.875" style="7"/>
  </cols>
  <sheetData>
    <row r="1" spans="1:4" ht="22.5" customHeight="1">
      <c r="A1" s="32" t="s">
        <v>835</v>
      </c>
    </row>
    <row r="2" spans="1:4" ht="35.25" customHeight="1">
      <c r="A2" s="345" t="s">
        <v>836</v>
      </c>
      <c r="B2" s="345"/>
    </row>
    <row r="3" spans="1:4" ht="28.5" customHeight="1">
      <c r="A3" s="13"/>
      <c r="B3" s="283" t="s">
        <v>0</v>
      </c>
    </row>
    <row r="4" spans="1:4" s="2" customFormat="1" ht="30" customHeight="1">
      <c r="A4" s="284" t="s">
        <v>1</v>
      </c>
      <c r="B4" s="284" t="s">
        <v>2</v>
      </c>
    </row>
    <row r="5" spans="1:4" s="281" customFormat="1" ht="30" customHeight="1">
      <c r="A5" s="285" t="s">
        <v>3</v>
      </c>
      <c r="B5" s="246">
        <f>SUM(B6:B18)</f>
        <v>39369</v>
      </c>
      <c r="D5" s="281">
        <v>988753</v>
      </c>
    </row>
    <row r="6" spans="1:4" s="4" customFormat="1" ht="30" customHeight="1">
      <c r="A6" s="286" t="s">
        <v>4</v>
      </c>
      <c r="B6" s="287">
        <v>7783</v>
      </c>
      <c r="D6" s="4">
        <v>822672</v>
      </c>
    </row>
    <row r="7" spans="1:4" s="4" customFormat="1" ht="30" customHeight="1">
      <c r="A7" s="286" t="s">
        <v>5</v>
      </c>
      <c r="B7" s="287">
        <v>470</v>
      </c>
      <c r="D7" s="4">
        <v>988753</v>
      </c>
    </row>
    <row r="8" spans="1:4" s="6" customFormat="1" ht="30" customHeight="1">
      <c r="A8" s="286" t="s">
        <v>6</v>
      </c>
      <c r="B8" s="287">
        <v>161</v>
      </c>
    </row>
    <row r="9" spans="1:4" ht="30" customHeight="1">
      <c r="A9" s="286" t="s">
        <v>7</v>
      </c>
      <c r="B9" s="287">
        <v>48</v>
      </c>
    </row>
    <row r="10" spans="1:4" ht="30" customHeight="1">
      <c r="A10" s="286" t="s">
        <v>8</v>
      </c>
      <c r="B10" s="287">
        <v>1038</v>
      </c>
    </row>
    <row r="11" spans="1:4" ht="30" customHeight="1">
      <c r="A11" s="286" t="s">
        <v>9</v>
      </c>
      <c r="B11" s="287">
        <v>950</v>
      </c>
    </row>
    <row r="12" spans="1:4" ht="30" customHeight="1">
      <c r="A12" s="286" t="s">
        <v>10</v>
      </c>
      <c r="B12" s="287">
        <v>386</v>
      </c>
    </row>
    <row r="13" spans="1:4" ht="30" customHeight="1">
      <c r="A13" s="286" t="s">
        <v>11</v>
      </c>
      <c r="B13" s="287">
        <v>3740</v>
      </c>
    </row>
    <row r="14" spans="1:4" ht="30" customHeight="1">
      <c r="A14" s="286" t="s">
        <v>12</v>
      </c>
      <c r="B14" s="287">
        <v>2120</v>
      </c>
    </row>
    <row r="15" spans="1:4" ht="30" customHeight="1">
      <c r="A15" s="286" t="s">
        <v>13</v>
      </c>
      <c r="B15" s="287">
        <v>13781</v>
      </c>
    </row>
    <row r="16" spans="1:4" ht="30" customHeight="1">
      <c r="A16" s="286" t="s">
        <v>14</v>
      </c>
      <c r="B16" s="287">
        <v>7000</v>
      </c>
    </row>
    <row r="17" spans="1:2" ht="30" customHeight="1">
      <c r="A17" s="286" t="s">
        <v>15</v>
      </c>
      <c r="B17" s="287">
        <v>1500</v>
      </c>
    </row>
    <row r="18" spans="1:2" ht="30" customHeight="1">
      <c r="A18" s="286" t="s">
        <v>16</v>
      </c>
      <c r="B18" s="287">
        <v>392</v>
      </c>
    </row>
    <row r="19" spans="1:2" s="282" customFormat="1" ht="30" customHeight="1">
      <c r="A19" s="285" t="s">
        <v>17</v>
      </c>
      <c r="B19" s="246">
        <f>SUM(B20,B21,B22:B25)</f>
        <v>19321</v>
      </c>
    </row>
    <row r="20" spans="1:2" ht="30" customHeight="1">
      <c r="A20" s="286" t="s">
        <v>18</v>
      </c>
      <c r="B20" s="287">
        <v>907</v>
      </c>
    </row>
    <row r="21" spans="1:2" ht="30" customHeight="1">
      <c r="A21" s="286" t="s">
        <v>19</v>
      </c>
      <c r="B21" s="287">
        <v>2100</v>
      </c>
    </row>
    <row r="22" spans="1:2" ht="30" customHeight="1">
      <c r="A22" s="286" t="s">
        <v>20</v>
      </c>
      <c r="B22" s="287">
        <v>5457</v>
      </c>
    </row>
    <row r="23" spans="1:2" ht="30" customHeight="1">
      <c r="A23" s="286" t="s">
        <v>21</v>
      </c>
      <c r="B23" s="287">
        <v>10685</v>
      </c>
    </row>
    <row r="24" spans="1:2" ht="30" customHeight="1">
      <c r="A24" s="286" t="s">
        <v>22</v>
      </c>
      <c r="B24" s="287">
        <v>130</v>
      </c>
    </row>
    <row r="25" spans="1:2" ht="30" customHeight="1">
      <c r="A25" s="286" t="s">
        <v>23</v>
      </c>
      <c r="B25" s="287">
        <v>42</v>
      </c>
    </row>
    <row r="26" spans="1:2" ht="30" customHeight="1">
      <c r="A26" s="246" t="s">
        <v>24</v>
      </c>
      <c r="B26" s="246">
        <f>B19+B5</f>
        <v>58690</v>
      </c>
    </row>
  </sheetData>
  <mergeCells count="1">
    <mergeCell ref="A2:B2"/>
  </mergeCells>
  <phoneticPr fontId="46" type="noConversion"/>
  <printOptions horizontalCentered="1"/>
  <pageMargins left="0.98402777777777795" right="0.74791666666666701" top="1.18055555555556" bottom="0.98402777777777795" header="0.51111111111111096" footer="0.51111111111111096"/>
  <pageSetup paperSize="9" firstPageNumber="4294963191" orientation="portrait" useFirstPageNumber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7030A0"/>
  </sheetPr>
  <dimension ref="A1:B11"/>
  <sheetViews>
    <sheetView workbookViewId="0">
      <selection activeCell="G11" sqref="G11"/>
    </sheetView>
  </sheetViews>
  <sheetFormatPr defaultColWidth="7" defaultRowHeight="15"/>
  <cols>
    <col min="1" max="1" width="44.125" style="40" customWidth="1"/>
    <col min="2" max="2" width="25.875" style="187" customWidth="1"/>
    <col min="3" max="16384" width="7" style="42"/>
  </cols>
  <sheetData>
    <row r="1" spans="1:2" ht="29.25" customHeight="1">
      <c r="A1" s="293" t="s">
        <v>847</v>
      </c>
    </row>
    <row r="2" spans="1:2" ht="28.5" customHeight="1">
      <c r="A2" s="346" t="s">
        <v>848</v>
      </c>
      <c r="B2" s="347"/>
    </row>
    <row r="3" spans="1:2" s="37" customFormat="1" ht="21.75" customHeight="1">
      <c r="A3" s="40"/>
      <c r="B3" s="188" t="s">
        <v>0</v>
      </c>
    </row>
    <row r="4" spans="1:2" s="37" customFormat="1" ht="50.1" customHeight="1">
      <c r="A4" s="125" t="s">
        <v>25</v>
      </c>
      <c r="B4" s="49" t="s">
        <v>26</v>
      </c>
    </row>
    <row r="5" spans="1:2" s="37" customFormat="1" ht="50.1" customHeight="1">
      <c r="A5" s="214" t="s">
        <v>544</v>
      </c>
      <c r="B5" s="215">
        <v>31</v>
      </c>
    </row>
    <row r="6" spans="1:2" s="40" customFormat="1" ht="50.1" customHeight="1">
      <c r="A6" s="214" t="s">
        <v>545</v>
      </c>
      <c r="B6" s="215">
        <v>2</v>
      </c>
    </row>
    <row r="7" spans="1:2" s="37" customFormat="1" ht="50.1" customHeight="1">
      <c r="A7" s="214" t="s">
        <v>546</v>
      </c>
      <c r="B7" s="215">
        <v>55208</v>
      </c>
    </row>
    <row r="8" spans="1:2" s="37" customFormat="1" ht="50.1" customHeight="1">
      <c r="A8" s="216" t="s">
        <v>547</v>
      </c>
      <c r="B8" s="215">
        <v>721</v>
      </c>
    </row>
    <row r="9" spans="1:2" s="37" customFormat="1" ht="50.1" customHeight="1">
      <c r="A9" s="216" t="s">
        <v>548</v>
      </c>
      <c r="B9" s="215">
        <v>5048</v>
      </c>
    </row>
    <row r="10" spans="1:2" s="37" customFormat="1" ht="50.1" customHeight="1">
      <c r="A10" s="216" t="s">
        <v>549</v>
      </c>
      <c r="B10" s="215">
        <v>10000</v>
      </c>
    </row>
    <row r="11" spans="1:2" ht="50.1" customHeight="1">
      <c r="A11" s="217" t="s">
        <v>60</v>
      </c>
      <c r="B11" s="217">
        <f>SUM(B5:B10)</f>
        <v>71010</v>
      </c>
    </row>
  </sheetData>
  <mergeCells count="1">
    <mergeCell ref="A2:B2"/>
  </mergeCells>
  <phoneticPr fontId="46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7030A0"/>
  </sheetPr>
  <dimension ref="A1:Y41"/>
  <sheetViews>
    <sheetView workbookViewId="0">
      <selection activeCell="AF16" sqref="AF16"/>
    </sheetView>
  </sheetViews>
  <sheetFormatPr defaultColWidth="7" defaultRowHeight="15"/>
  <cols>
    <col min="1" max="1" width="14.375" style="40" customWidth="1"/>
    <col min="2" max="2" width="54.25" style="37" customWidth="1"/>
    <col min="3" max="3" width="13" style="187" customWidth="1"/>
    <col min="4" max="4" width="10.375" style="37" hidden="1" customWidth="1"/>
    <col min="5" max="5" width="9.625" style="42" hidden="1" customWidth="1"/>
    <col min="6" max="6" width="8.125" style="42" hidden="1" customWidth="1"/>
    <col min="7" max="7" width="9.625" style="43" hidden="1" customWidth="1"/>
    <col min="8" max="8" width="17.5" style="43" hidden="1" customWidth="1"/>
    <col min="9" max="9" width="12.5" style="44" hidden="1" customWidth="1"/>
    <col min="10" max="10" width="7" style="45" hidden="1" customWidth="1"/>
    <col min="11" max="12" width="7" style="42" hidden="1" customWidth="1"/>
    <col min="13" max="13" width="13.875" style="42" hidden="1" customWidth="1"/>
    <col min="14" max="14" width="7.875" style="42" hidden="1" customWidth="1"/>
    <col min="15" max="15" width="9.5" style="42" hidden="1" customWidth="1"/>
    <col min="16" max="16" width="6.875" style="42" hidden="1" customWidth="1"/>
    <col min="17" max="17" width="9" style="42" hidden="1" customWidth="1"/>
    <col min="18" max="18" width="5.875" style="42" hidden="1" customWidth="1"/>
    <col min="19" max="19" width="5.25" style="42" hidden="1" customWidth="1"/>
    <col min="20" max="20" width="6.5" style="42" hidden="1" customWidth="1"/>
    <col min="21" max="22" width="7" style="42" hidden="1" customWidth="1"/>
    <col min="23" max="23" width="10.625" style="42" hidden="1" customWidth="1"/>
    <col min="24" max="24" width="10.5" style="42" hidden="1" customWidth="1"/>
    <col min="25" max="25" width="7" style="42" hidden="1" customWidth="1"/>
    <col min="26" max="16384" width="7" style="42"/>
  </cols>
  <sheetData>
    <row r="1" spans="1:25" ht="20.25" customHeight="1">
      <c r="A1" s="10" t="s">
        <v>849</v>
      </c>
    </row>
    <row r="2" spans="1:25" ht="33.75" customHeight="1">
      <c r="A2" s="346" t="s">
        <v>850</v>
      </c>
      <c r="B2" s="366"/>
      <c r="C2" s="347"/>
      <c r="G2" s="42"/>
      <c r="H2" s="42"/>
      <c r="I2" s="42"/>
    </row>
    <row r="3" spans="1:25" s="37" customFormat="1" ht="27.75" customHeight="1">
      <c r="A3" s="40"/>
      <c r="C3" s="188" t="s">
        <v>0</v>
      </c>
      <c r="E3" s="37">
        <v>12.11</v>
      </c>
      <c r="G3" s="37">
        <v>12.22</v>
      </c>
      <c r="J3" s="41"/>
      <c r="M3" s="37">
        <v>1.2</v>
      </c>
    </row>
    <row r="4" spans="1:25" s="186" customFormat="1" ht="43.5" customHeight="1">
      <c r="A4" s="47" t="s">
        <v>65</v>
      </c>
      <c r="B4" s="189" t="s">
        <v>66</v>
      </c>
      <c r="C4" s="49" t="s">
        <v>26</v>
      </c>
      <c r="G4" s="190" t="s">
        <v>550</v>
      </c>
      <c r="H4" s="190" t="s">
        <v>551</v>
      </c>
      <c r="I4" s="190" t="s">
        <v>60</v>
      </c>
      <c r="J4" s="212"/>
      <c r="M4" s="190" t="s">
        <v>550</v>
      </c>
      <c r="N4" s="213" t="s">
        <v>551</v>
      </c>
      <c r="O4" s="190" t="s">
        <v>60</v>
      </c>
    </row>
    <row r="5" spans="1:25" s="186" customFormat="1" ht="30" customHeight="1">
      <c r="A5" s="191">
        <v>207</v>
      </c>
      <c r="B5" s="192" t="s">
        <v>544</v>
      </c>
      <c r="C5" s="193">
        <v>31</v>
      </c>
      <c r="G5" s="190"/>
      <c r="H5" s="190"/>
      <c r="I5" s="190"/>
      <c r="J5" s="212"/>
      <c r="M5" s="190"/>
      <c r="N5" s="213"/>
      <c r="O5" s="190"/>
    </row>
    <row r="6" spans="1:25" s="186" customFormat="1" ht="30" customHeight="1">
      <c r="A6" s="194">
        <v>2070702</v>
      </c>
      <c r="B6" s="195" t="s">
        <v>552</v>
      </c>
      <c r="C6" s="196">
        <v>30</v>
      </c>
      <c r="G6" s="190"/>
      <c r="H6" s="190"/>
      <c r="I6" s="190"/>
      <c r="J6" s="212"/>
      <c r="M6" s="190"/>
      <c r="N6" s="213"/>
      <c r="O6" s="190"/>
    </row>
    <row r="7" spans="1:25" s="186" customFormat="1" ht="30" customHeight="1">
      <c r="A7" s="194">
        <v>2070799</v>
      </c>
      <c r="B7" s="195" t="s">
        <v>553</v>
      </c>
      <c r="C7" s="196">
        <v>1</v>
      </c>
      <c r="G7" s="190"/>
      <c r="H7" s="190"/>
      <c r="I7" s="190"/>
      <c r="J7" s="212"/>
      <c r="M7" s="190"/>
      <c r="N7" s="213"/>
      <c r="O7" s="190"/>
    </row>
    <row r="8" spans="1:25" s="40" customFormat="1" ht="30" customHeight="1">
      <c r="A8" s="191">
        <v>208</v>
      </c>
      <c r="B8" s="197" t="s">
        <v>545</v>
      </c>
      <c r="C8" s="198">
        <v>2</v>
      </c>
      <c r="D8" s="40">
        <v>105429</v>
      </c>
      <c r="E8" s="40">
        <v>595734.14</v>
      </c>
      <c r="F8" s="40">
        <f>104401+13602</f>
        <v>118003</v>
      </c>
      <c r="G8" s="151" t="s">
        <v>31</v>
      </c>
      <c r="H8" s="151" t="s">
        <v>32</v>
      </c>
      <c r="I8" s="151">
        <v>596221.15</v>
      </c>
      <c r="J8" s="40">
        <f t="shared" ref="J8:J13" si="0">G8-A8</f>
        <v>-7</v>
      </c>
      <c r="K8" s="40">
        <f t="shared" ref="K8:K13" si="1">I8-C8</f>
        <v>596219.15</v>
      </c>
      <c r="L8" s="40">
        <v>75943</v>
      </c>
      <c r="M8" s="151" t="s">
        <v>31</v>
      </c>
      <c r="N8" s="151" t="s">
        <v>32</v>
      </c>
      <c r="O8" s="151">
        <v>643048.94999999995</v>
      </c>
      <c r="P8" s="40">
        <f t="shared" ref="P8:P13" si="2">M8-A8</f>
        <v>-7</v>
      </c>
      <c r="Q8" s="40">
        <f t="shared" ref="Q8:Q13" si="3">O8-C8</f>
        <v>643046.94999999995</v>
      </c>
      <c r="S8" s="40">
        <v>717759</v>
      </c>
      <c r="U8" s="154" t="s">
        <v>31</v>
      </c>
      <c r="V8" s="154" t="s">
        <v>32</v>
      </c>
      <c r="W8" s="154">
        <v>659380.53</v>
      </c>
      <c r="X8" s="40">
        <f t="shared" ref="X8:X15" si="4">C8-W8</f>
        <v>-659378.53</v>
      </c>
      <c r="Y8" s="40">
        <f t="shared" ref="Y8:Y15" si="5">U8-A8</f>
        <v>-7</v>
      </c>
    </row>
    <row r="9" spans="1:25" s="143" customFormat="1" ht="30" customHeight="1">
      <c r="A9" s="194">
        <v>20823</v>
      </c>
      <c r="B9" s="199" t="s">
        <v>554</v>
      </c>
      <c r="C9" s="194">
        <v>2</v>
      </c>
      <c r="E9" s="143">
        <v>3922.87</v>
      </c>
      <c r="G9" s="65" t="s">
        <v>52</v>
      </c>
      <c r="H9" s="65" t="s">
        <v>53</v>
      </c>
      <c r="I9" s="65">
        <v>3922.87</v>
      </c>
      <c r="J9" s="143">
        <f t="shared" si="0"/>
        <v>1989278</v>
      </c>
      <c r="K9" s="143">
        <f t="shared" si="1"/>
        <v>3920.87</v>
      </c>
      <c r="L9" s="143">
        <v>750</v>
      </c>
      <c r="M9" s="65" t="s">
        <v>52</v>
      </c>
      <c r="N9" s="65" t="s">
        <v>53</v>
      </c>
      <c r="O9" s="65">
        <v>4041.81</v>
      </c>
      <c r="P9" s="143">
        <f t="shared" si="2"/>
        <v>1989278</v>
      </c>
      <c r="Q9" s="143">
        <f t="shared" si="3"/>
        <v>4039.81</v>
      </c>
      <c r="U9" s="82" t="s">
        <v>52</v>
      </c>
      <c r="V9" s="82" t="s">
        <v>53</v>
      </c>
      <c r="W9" s="82">
        <v>4680.9399999999996</v>
      </c>
      <c r="X9" s="143">
        <f t="shared" si="4"/>
        <v>-4678.9399999999996</v>
      </c>
      <c r="Y9" s="143">
        <f t="shared" si="5"/>
        <v>1989278</v>
      </c>
    </row>
    <row r="10" spans="1:25" s="37" customFormat="1" ht="30" customHeight="1">
      <c r="A10" s="191">
        <v>212</v>
      </c>
      <c r="B10" s="197" t="s">
        <v>546</v>
      </c>
      <c r="C10" s="200">
        <v>55208</v>
      </c>
      <c r="D10" s="67"/>
      <c r="E10" s="67">
        <v>135.6</v>
      </c>
      <c r="G10" s="56" t="s">
        <v>56</v>
      </c>
      <c r="H10" s="56" t="s">
        <v>57</v>
      </c>
      <c r="I10" s="73">
        <v>135.6</v>
      </c>
      <c r="J10" s="41">
        <f t="shared" si="0"/>
        <v>2009987</v>
      </c>
      <c r="K10" s="54">
        <f t="shared" si="1"/>
        <v>-55072.4</v>
      </c>
      <c r="L10" s="54"/>
      <c r="M10" s="56" t="s">
        <v>56</v>
      </c>
      <c r="N10" s="56" t="s">
        <v>57</v>
      </c>
      <c r="O10" s="73">
        <v>135.6</v>
      </c>
      <c r="P10" s="41">
        <f t="shared" si="2"/>
        <v>2009987</v>
      </c>
      <c r="Q10" s="54">
        <f t="shared" si="3"/>
        <v>-55072.4</v>
      </c>
      <c r="U10" s="78" t="s">
        <v>56</v>
      </c>
      <c r="V10" s="78" t="s">
        <v>57</v>
      </c>
      <c r="W10" s="79">
        <v>135.6</v>
      </c>
      <c r="X10" s="37">
        <f t="shared" si="4"/>
        <v>55072.4</v>
      </c>
      <c r="Y10" s="37">
        <f t="shared" si="5"/>
        <v>2009987</v>
      </c>
    </row>
    <row r="11" spans="1:25" s="37" customFormat="1" ht="39" customHeight="1">
      <c r="A11" s="191">
        <v>21208</v>
      </c>
      <c r="B11" s="201" t="s">
        <v>555</v>
      </c>
      <c r="C11" s="198">
        <v>51400</v>
      </c>
      <c r="D11" s="54">
        <v>105429</v>
      </c>
      <c r="E11" s="55">
        <v>595734.14</v>
      </c>
      <c r="F11" s="37">
        <f>104401+13602</f>
        <v>118003</v>
      </c>
      <c r="G11" s="56" t="s">
        <v>31</v>
      </c>
      <c r="H11" s="56" t="s">
        <v>32</v>
      </c>
      <c r="I11" s="73">
        <v>596221.15</v>
      </c>
      <c r="J11" s="41">
        <f t="shared" si="0"/>
        <v>-21007</v>
      </c>
      <c r="K11" s="54">
        <f t="shared" si="1"/>
        <v>544821.15</v>
      </c>
      <c r="L11" s="54">
        <v>75943</v>
      </c>
      <c r="M11" s="56" t="s">
        <v>31</v>
      </c>
      <c r="N11" s="56" t="s">
        <v>32</v>
      </c>
      <c r="O11" s="73">
        <v>643048.94999999995</v>
      </c>
      <c r="P11" s="41">
        <f t="shared" si="2"/>
        <v>-21007</v>
      </c>
      <c r="Q11" s="54">
        <f t="shared" si="3"/>
        <v>591648.94999999995</v>
      </c>
      <c r="S11" s="37">
        <v>717759</v>
      </c>
      <c r="U11" s="78" t="s">
        <v>31</v>
      </c>
      <c r="V11" s="78" t="s">
        <v>32</v>
      </c>
      <c r="W11" s="79">
        <v>659380.53</v>
      </c>
      <c r="X11" s="37">
        <f t="shared" si="4"/>
        <v>-607980.53</v>
      </c>
      <c r="Y11" s="37">
        <f t="shared" si="5"/>
        <v>-21007</v>
      </c>
    </row>
    <row r="12" spans="1:25" s="37" customFormat="1" ht="30" customHeight="1">
      <c r="A12" s="194">
        <v>2120801</v>
      </c>
      <c r="B12" s="202" t="s">
        <v>556</v>
      </c>
      <c r="C12" s="194">
        <v>14221</v>
      </c>
      <c r="D12" s="54"/>
      <c r="E12" s="54">
        <v>7616.62</v>
      </c>
      <c r="G12" s="56" t="s">
        <v>34</v>
      </c>
      <c r="H12" s="56" t="s">
        <v>35</v>
      </c>
      <c r="I12" s="73">
        <v>7616.62</v>
      </c>
      <c r="J12" s="41">
        <f t="shared" si="0"/>
        <v>-2100700</v>
      </c>
      <c r="K12" s="54">
        <f t="shared" si="1"/>
        <v>-6604.38</v>
      </c>
      <c r="L12" s="54"/>
      <c r="M12" s="56" t="s">
        <v>34</v>
      </c>
      <c r="N12" s="56" t="s">
        <v>35</v>
      </c>
      <c r="O12" s="73">
        <v>7749.58</v>
      </c>
      <c r="P12" s="41">
        <f t="shared" si="2"/>
        <v>-2100700</v>
      </c>
      <c r="Q12" s="54">
        <f t="shared" si="3"/>
        <v>-6471.42</v>
      </c>
      <c r="U12" s="78" t="s">
        <v>34</v>
      </c>
      <c r="V12" s="78" t="s">
        <v>35</v>
      </c>
      <c r="W12" s="79">
        <v>8475.4699999999993</v>
      </c>
      <c r="X12" s="37">
        <f t="shared" si="4"/>
        <v>5745.53</v>
      </c>
      <c r="Y12" s="37">
        <f t="shared" si="5"/>
        <v>-2100700</v>
      </c>
    </row>
    <row r="13" spans="1:25" s="37" customFormat="1" ht="30" customHeight="1">
      <c r="A13" s="194">
        <v>2120802</v>
      </c>
      <c r="B13" s="203" t="s">
        <v>557</v>
      </c>
      <c r="C13" s="194">
        <v>5000</v>
      </c>
      <c r="D13" s="54"/>
      <c r="E13" s="54">
        <v>3922.87</v>
      </c>
      <c r="G13" s="56" t="s">
        <v>52</v>
      </c>
      <c r="H13" s="56" t="s">
        <v>53</v>
      </c>
      <c r="I13" s="73">
        <v>3922.87</v>
      </c>
      <c r="J13" s="41">
        <f t="shared" si="0"/>
        <v>-110701</v>
      </c>
      <c r="K13" s="54">
        <f t="shared" si="1"/>
        <v>-1077.1300000000001</v>
      </c>
      <c r="L13" s="54">
        <v>750</v>
      </c>
      <c r="M13" s="56" t="s">
        <v>52</v>
      </c>
      <c r="N13" s="56" t="s">
        <v>53</v>
      </c>
      <c r="O13" s="73">
        <v>4041.81</v>
      </c>
      <c r="P13" s="41">
        <f t="shared" si="2"/>
        <v>-110701</v>
      </c>
      <c r="Q13" s="54">
        <f t="shared" si="3"/>
        <v>-958.19</v>
      </c>
      <c r="U13" s="78" t="s">
        <v>52</v>
      </c>
      <c r="V13" s="78" t="s">
        <v>53</v>
      </c>
      <c r="W13" s="79">
        <v>4680.9399999999996</v>
      </c>
      <c r="X13" s="37">
        <f t="shared" si="4"/>
        <v>319.06</v>
      </c>
      <c r="Y13" s="37">
        <f t="shared" si="5"/>
        <v>-110701</v>
      </c>
    </row>
    <row r="14" spans="1:25" ht="30" customHeight="1">
      <c r="A14" s="194">
        <v>2120806</v>
      </c>
      <c r="B14" s="202" t="s">
        <v>558</v>
      </c>
      <c r="C14" s="194">
        <v>1000</v>
      </c>
      <c r="Q14" s="85"/>
      <c r="U14" s="86" t="s">
        <v>61</v>
      </c>
      <c r="V14" s="86" t="s">
        <v>62</v>
      </c>
      <c r="W14" s="87">
        <v>19998</v>
      </c>
      <c r="X14" s="42">
        <f t="shared" si="4"/>
        <v>-18998</v>
      </c>
      <c r="Y14" s="42">
        <f t="shared" si="5"/>
        <v>-2097603</v>
      </c>
    </row>
    <row r="15" spans="1:25" ht="30" customHeight="1">
      <c r="A15" s="194">
        <v>2120899</v>
      </c>
      <c r="B15" s="203" t="s">
        <v>559</v>
      </c>
      <c r="C15" s="194">
        <v>31179</v>
      </c>
      <c r="Q15" s="85"/>
      <c r="U15" s="86" t="s">
        <v>63</v>
      </c>
      <c r="V15" s="86" t="s">
        <v>64</v>
      </c>
      <c r="W15" s="87">
        <v>19998</v>
      </c>
      <c r="X15" s="42">
        <f t="shared" si="4"/>
        <v>11181</v>
      </c>
      <c r="Y15" s="42">
        <f t="shared" si="5"/>
        <v>199402</v>
      </c>
    </row>
    <row r="16" spans="1:25" ht="30" customHeight="1">
      <c r="A16" s="191">
        <v>21210</v>
      </c>
      <c r="B16" s="201" t="s">
        <v>560</v>
      </c>
      <c r="C16" s="198">
        <v>2694</v>
      </c>
      <c r="Q16" s="85"/>
    </row>
    <row r="17" spans="1:17" ht="30" customHeight="1">
      <c r="A17" s="194">
        <v>2121001</v>
      </c>
      <c r="B17" s="202" t="s">
        <v>556</v>
      </c>
      <c r="C17" s="194">
        <v>1032</v>
      </c>
      <c r="Q17" s="85"/>
    </row>
    <row r="18" spans="1:17" ht="30" customHeight="1">
      <c r="A18" s="194">
        <v>2121002</v>
      </c>
      <c r="B18" s="199" t="s">
        <v>561</v>
      </c>
      <c r="C18" s="194">
        <v>1662</v>
      </c>
      <c r="Q18" s="85"/>
    </row>
    <row r="19" spans="1:17" ht="30" customHeight="1">
      <c r="A19" s="191">
        <v>21211</v>
      </c>
      <c r="B19" s="204" t="s">
        <v>562</v>
      </c>
      <c r="C19" s="198">
        <v>114</v>
      </c>
      <c r="Q19" s="85"/>
    </row>
    <row r="20" spans="1:17" ht="30" customHeight="1">
      <c r="A20" s="191">
        <v>21213</v>
      </c>
      <c r="B20" s="204" t="s">
        <v>563</v>
      </c>
      <c r="C20" s="198">
        <v>800</v>
      </c>
      <c r="Q20" s="85"/>
    </row>
    <row r="21" spans="1:17" ht="30" customHeight="1">
      <c r="A21" s="194">
        <v>2121399</v>
      </c>
      <c r="B21" s="203" t="s">
        <v>564</v>
      </c>
      <c r="C21" s="194">
        <v>620</v>
      </c>
      <c r="Q21" s="85"/>
    </row>
    <row r="22" spans="1:17" ht="30" customHeight="1">
      <c r="A22" s="194">
        <v>2121399</v>
      </c>
      <c r="B22" s="199" t="s">
        <v>565</v>
      </c>
      <c r="C22" s="194">
        <v>180</v>
      </c>
      <c r="Q22" s="85"/>
    </row>
    <row r="23" spans="1:17" ht="30" customHeight="1">
      <c r="A23" s="191">
        <v>21214</v>
      </c>
      <c r="B23" s="204" t="s">
        <v>566</v>
      </c>
      <c r="C23" s="198">
        <v>200</v>
      </c>
      <c r="Q23" s="85"/>
    </row>
    <row r="24" spans="1:17" ht="30" customHeight="1">
      <c r="A24" s="194">
        <v>2121401</v>
      </c>
      <c r="B24" s="203" t="s">
        <v>567</v>
      </c>
      <c r="C24" s="194">
        <v>200</v>
      </c>
      <c r="Q24" s="85"/>
    </row>
    <row r="25" spans="1:17" ht="30" customHeight="1">
      <c r="A25" s="191">
        <v>229</v>
      </c>
      <c r="B25" s="204" t="s">
        <v>547</v>
      </c>
      <c r="C25" s="198">
        <v>721</v>
      </c>
      <c r="Q25" s="85"/>
    </row>
    <row r="26" spans="1:17" ht="30" customHeight="1">
      <c r="A26" s="191">
        <v>22960</v>
      </c>
      <c r="B26" s="204" t="s">
        <v>568</v>
      </c>
      <c r="C26" s="198">
        <v>721</v>
      </c>
      <c r="Q26" s="85"/>
    </row>
    <row r="27" spans="1:17" ht="30" customHeight="1">
      <c r="A27" s="194">
        <v>2296002</v>
      </c>
      <c r="B27" s="203" t="s">
        <v>569</v>
      </c>
      <c r="C27" s="194">
        <v>547</v>
      </c>
      <c r="Q27" s="85"/>
    </row>
    <row r="28" spans="1:17" ht="30" customHeight="1">
      <c r="A28" s="194">
        <v>2296003</v>
      </c>
      <c r="B28" s="203" t="s">
        <v>570</v>
      </c>
      <c r="C28" s="194">
        <v>60</v>
      </c>
      <c r="Q28" s="85"/>
    </row>
    <row r="29" spans="1:17" ht="30" customHeight="1">
      <c r="A29" s="194">
        <v>2296004</v>
      </c>
      <c r="B29" s="203" t="s">
        <v>571</v>
      </c>
      <c r="C29" s="194">
        <v>12</v>
      </c>
    </row>
    <row r="30" spans="1:17" ht="30" customHeight="1">
      <c r="A30" s="205">
        <v>2296013</v>
      </c>
      <c r="B30" s="206" t="s">
        <v>572</v>
      </c>
      <c r="C30" s="194">
        <v>78</v>
      </c>
    </row>
    <row r="31" spans="1:17" ht="30" customHeight="1">
      <c r="A31" s="205">
        <v>2296006</v>
      </c>
      <c r="B31" s="206" t="s">
        <v>573</v>
      </c>
      <c r="C31" s="207">
        <v>24</v>
      </c>
    </row>
    <row r="32" spans="1:17" ht="30" customHeight="1">
      <c r="A32" s="191">
        <v>231</v>
      </c>
      <c r="B32" s="204" t="s">
        <v>574</v>
      </c>
      <c r="C32" s="208">
        <v>3500</v>
      </c>
    </row>
    <row r="33" spans="1:3" ht="30" customHeight="1">
      <c r="A33" s="205">
        <v>2310411</v>
      </c>
      <c r="B33" s="203" t="s">
        <v>575</v>
      </c>
      <c r="C33" s="194">
        <v>3500</v>
      </c>
    </row>
    <row r="34" spans="1:3" ht="30" customHeight="1">
      <c r="A34" s="209">
        <v>232</v>
      </c>
      <c r="B34" s="204" t="s">
        <v>548</v>
      </c>
      <c r="C34" s="208">
        <v>1548</v>
      </c>
    </row>
    <row r="35" spans="1:3" ht="30" customHeight="1">
      <c r="A35" s="210">
        <v>2320411</v>
      </c>
      <c r="B35" s="211" t="s">
        <v>576</v>
      </c>
      <c r="C35" s="207">
        <v>1548</v>
      </c>
    </row>
    <row r="36" spans="1:3" ht="30" customHeight="1">
      <c r="A36" s="191">
        <v>230</v>
      </c>
      <c r="B36" s="204" t="s">
        <v>549</v>
      </c>
      <c r="C36" s="208">
        <v>10000</v>
      </c>
    </row>
    <row r="37" spans="1:3" ht="30" customHeight="1">
      <c r="A37" s="210">
        <v>2300802</v>
      </c>
      <c r="B37" s="211" t="s">
        <v>577</v>
      </c>
      <c r="C37" s="207">
        <v>10000</v>
      </c>
    </row>
    <row r="38" spans="1:3" ht="30" customHeight="1">
      <c r="A38" s="367" t="s">
        <v>578</v>
      </c>
      <c r="B38" s="367"/>
      <c r="C38" s="198">
        <f>C5+C8+C10+C25+C34+C32+C36</f>
        <v>71010</v>
      </c>
    </row>
    <row r="39" spans="1:3" ht="30" customHeight="1"/>
    <row r="40" spans="1:3" ht="30" customHeight="1"/>
    <row r="41" spans="1:3" ht="30" customHeight="1"/>
  </sheetData>
  <mergeCells count="2">
    <mergeCell ref="A2:C2"/>
    <mergeCell ref="A38:B38"/>
  </mergeCells>
  <phoneticPr fontId="46" type="noConversion"/>
  <printOptions horizontalCentered="1"/>
  <pageMargins left="0.74803149606299202" right="0.74803149606299202" top="0.98425196850393704" bottom="0.98425196850393704" header="0.511811023622047" footer="0.511811023622047"/>
  <pageSetup paperSize="9" scale="95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7030A0"/>
  </sheetPr>
  <dimension ref="A1:D23"/>
  <sheetViews>
    <sheetView workbookViewId="0">
      <selection activeCell="G14" sqref="G14"/>
    </sheetView>
  </sheetViews>
  <sheetFormatPr defaultColWidth="7" defaultRowHeight="15"/>
  <cols>
    <col min="1" max="1" width="28.125" style="177" customWidth="1"/>
    <col min="2" max="2" width="20.625" style="177" customWidth="1"/>
    <col min="3" max="3" width="20.625" style="178" customWidth="1"/>
    <col min="4" max="4" width="20.625" style="179" customWidth="1"/>
    <col min="5" max="5" width="14.75" style="179" customWidth="1"/>
    <col min="6" max="16384" width="7" style="179"/>
  </cols>
  <sheetData>
    <row r="1" spans="1:4" ht="21.75" customHeight="1">
      <c r="A1" s="10" t="s">
        <v>851</v>
      </c>
      <c r="B1" s="32"/>
    </row>
    <row r="2" spans="1:4" ht="51.75" customHeight="1">
      <c r="A2" s="356" t="s">
        <v>852</v>
      </c>
      <c r="B2" s="356"/>
      <c r="C2" s="356"/>
      <c r="D2" s="356"/>
    </row>
    <row r="3" spans="1:4" ht="38.25" customHeight="1">
      <c r="C3" s="368" t="s">
        <v>521</v>
      </c>
      <c r="D3" s="368"/>
    </row>
    <row r="4" spans="1:4" s="176" customFormat="1" ht="50.1" customHeight="1">
      <c r="A4" s="125" t="s">
        <v>522</v>
      </c>
      <c r="B4" s="315" t="s">
        <v>777</v>
      </c>
      <c r="C4" s="315" t="s">
        <v>778</v>
      </c>
      <c r="D4" s="316" t="s">
        <v>779</v>
      </c>
    </row>
    <row r="5" spans="1:4" ht="50.1" customHeight="1">
      <c r="A5" s="182" t="s">
        <v>526</v>
      </c>
      <c r="B5" s="183" t="s">
        <v>855</v>
      </c>
      <c r="C5" s="342">
        <v>179</v>
      </c>
      <c r="D5" s="342">
        <v>155</v>
      </c>
    </row>
    <row r="6" spans="1:4" ht="50.1" customHeight="1">
      <c r="A6" s="128" t="s">
        <v>528</v>
      </c>
      <c r="B6" s="129"/>
      <c r="C6" s="342"/>
      <c r="D6" s="342"/>
    </row>
    <row r="7" spans="1:4" s="176" customFormat="1" ht="50.1" customHeight="1">
      <c r="A7" s="47" t="s">
        <v>529</v>
      </c>
      <c r="B7" s="185" t="s">
        <v>855</v>
      </c>
      <c r="C7" s="48">
        <v>179</v>
      </c>
      <c r="D7" s="343">
        <v>155</v>
      </c>
    </row>
    <row r="8" spans="1:4" ht="33.75" customHeight="1">
      <c r="A8" s="344" t="s">
        <v>530</v>
      </c>
    </row>
    <row r="9" spans="1:4" ht="19.5" customHeight="1"/>
    <row r="10" spans="1:4" ht="19.5" customHeight="1"/>
    <row r="11" spans="1:4" ht="19.5" customHeight="1"/>
    <row r="12" spans="1:4" ht="19.5" customHeight="1">
      <c r="A12" s="179"/>
      <c r="B12" s="179"/>
      <c r="C12" s="179"/>
    </row>
    <row r="13" spans="1:4" ht="19.5" customHeight="1">
      <c r="A13" s="179"/>
      <c r="B13" s="179"/>
      <c r="C13" s="179"/>
    </row>
    <row r="14" spans="1:4" ht="19.5" customHeight="1">
      <c r="A14" s="179"/>
      <c r="B14" s="179"/>
      <c r="C14" s="179"/>
    </row>
    <row r="15" spans="1:4" ht="19.5" customHeight="1">
      <c r="A15" s="179"/>
      <c r="B15" s="179"/>
      <c r="C15" s="179"/>
    </row>
    <row r="16" spans="1:4" ht="19.5" customHeight="1">
      <c r="A16" s="179"/>
      <c r="B16" s="179"/>
      <c r="C16" s="179"/>
    </row>
    <row r="17" spans="1:3" ht="19.5" customHeight="1">
      <c r="A17" s="179"/>
      <c r="B17" s="179"/>
      <c r="C17" s="179"/>
    </row>
    <row r="18" spans="1:3" ht="19.5" customHeight="1">
      <c r="A18" s="179"/>
      <c r="B18" s="179"/>
      <c r="C18" s="179"/>
    </row>
    <row r="19" spans="1:3" ht="19.5" customHeight="1">
      <c r="A19" s="179"/>
      <c r="B19" s="179"/>
      <c r="C19" s="179"/>
    </row>
    <row r="20" spans="1:3" ht="19.5" customHeight="1">
      <c r="A20" s="179"/>
      <c r="B20" s="179"/>
      <c r="C20" s="179"/>
    </row>
    <row r="21" spans="1:3" ht="19.5" customHeight="1">
      <c r="A21" s="179"/>
      <c r="B21" s="179"/>
      <c r="C21" s="179"/>
    </row>
    <row r="22" spans="1:3" ht="19.5" customHeight="1">
      <c r="A22" s="179"/>
      <c r="B22" s="179"/>
      <c r="C22" s="179"/>
    </row>
    <row r="23" spans="1:3" ht="19.5" customHeight="1">
      <c r="A23" s="179"/>
      <c r="B23" s="179"/>
      <c r="C23" s="179"/>
    </row>
  </sheetData>
  <mergeCells count="2">
    <mergeCell ref="A2:D2"/>
    <mergeCell ref="C3:D3"/>
  </mergeCells>
  <phoneticPr fontId="46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7030A0"/>
  </sheetPr>
  <dimension ref="A1:WVN17"/>
  <sheetViews>
    <sheetView workbookViewId="0">
      <selection activeCell="H8" sqref="H8"/>
    </sheetView>
  </sheetViews>
  <sheetFormatPr defaultColWidth="7.875" defaultRowHeight="15.75"/>
  <cols>
    <col min="1" max="1" width="64.625" style="109" customWidth="1"/>
    <col min="2" max="2" width="21.25" style="109" customWidth="1"/>
    <col min="3" max="3" width="8" style="109" customWidth="1"/>
    <col min="4" max="4" width="7.875" style="109" customWidth="1"/>
    <col min="5" max="5" width="8.5" style="109" hidden="1" customWidth="1"/>
    <col min="6" max="6" width="7.875" style="109" hidden="1" customWidth="1"/>
    <col min="7" max="254" width="7.875" style="109"/>
    <col min="255" max="255" width="35.75" style="109" customWidth="1"/>
    <col min="256" max="256" width="7.875" style="109" hidden="1" customWidth="1"/>
    <col min="257" max="258" width="12" style="109" customWidth="1"/>
    <col min="259" max="259" width="8" style="109" customWidth="1"/>
    <col min="260" max="260" width="7.875" style="109" customWidth="1"/>
    <col min="261" max="262" width="7.875" style="109" hidden="1" customWidth="1"/>
    <col min="263" max="510" width="7.875" style="109"/>
    <col min="511" max="511" width="35.75" style="109" customWidth="1"/>
    <col min="512" max="512" width="7.875" style="109" hidden="1" customWidth="1"/>
    <col min="513" max="514" width="12" style="109" customWidth="1"/>
    <col min="515" max="515" width="8" style="109" customWidth="1"/>
    <col min="516" max="516" width="7.875" style="109" customWidth="1"/>
    <col min="517" max="518" width="7.875" style="109" hidden="1" customWidth="1"/>
    <col min="519" max="766" width="7.875" style="109"/>
    <col min="767" max="767" width="35.75" style="109" customWidth="1"/>
    <col min="768" max="768" width="7.875" style="109" hidden="1" customWidth="1"/>
    <col min="769" max="770" width="12" style="109" customWidth="1"/>
    <col min="771" max="771" width="8" style="109" customWidth="1"/>
    <col min="772" max="772" width="7.875" style="109" customWidth="1"/>
    <col min="773" max="774" width="7.875" style="109" hidden="1" customWidth="1"/>
    <col min="775" max="1022" width="7.875" style="109"/>
    <col min="1023" max="1023" width="35.75" style="109" customWidth="1"/>
    <col min="1024" max="1024" width="7.875" style="109" hidden="1" customWidth="1"/>
    <col min="1025" max="1026" width="12" style="109" customWidth="1"/>
    <col min="1027" max="1027" width="8" style="109" customWidth="1"/>
    <col min="1028" max="1028" width="7.875" style="109" customWidth="1"/>
    <col min="1029" max="1030" width="7.875" style="109" hidden="1" customWidth="1"/>
    <col min="1031" max="1278" width="7.875" style="109"/>
    <col min="1279" max="1279" width="35.75" style="109" customWidth="1"/>
    <col min="1280" max="1280" width="7.875" style="109" hidden="1" customWidth="1"/>
    <col min="1281" max="1282" width="12" style="109" customWidth="1"/>
    <col min="1283" max="1283" width="8" style="109" customWidth="1"/>
    <col min="1284" max="1284" width="7.875" style="109" customWidth="1"/>
    <col min="1285" max="1286" width="7.875" style="109" hidden="1" customWidth="1"/>
    <col min="1287" max="1534" width="7.875" style="109"/>
    <col min="1535" max="1535" width="35.75" style="109" customWidth="1"/>
    <col min="1536" max="1536" width="7.875" style="109" hidden="1" customWidth="1"/>
    <col min="1537" max="1538" width="12" style="109" customWidth="1"/>
    <col min="1539" max="1539" width="8" style="109" customWidth="1"/>
    <col min="1540" max="1540" width="7.875" style="109" customWidth="1"/>
    <col min="1541" max="1542" width="7.875" style="109" hidden="1" customWidth="1"/>
    <col min="1543" max="1790" width="7.875" style="109"/>
    <col min="1791" max="1791" width="35.75" style="109" customWidth="1"/>
    <col min="1792" max="1792" width="7.875" style="109" hidden="1" customWidth="1"/>
    <col min="1793" max="1794" width="12" style="109" customWidth="1"/>
    <col min="1795" max="1795" width="8" style="109" customWidth="1"/>
    <col min="1796" max="1796" width="7.875" style="109" customWidth="1"/>
    <col min="1797" max="1798" width="7.875" style="109" hidden="1" customWidth="1"/>
    <col min="1799" max="2046" width="7.875" style="109"/>
    <col min="2047" max="2047" width="35.75" style="109" customWidth="1"/>
    <col min="2048" max="2048" width="7.875" style="109" hidden="1" customWidth="1"/>
    <col min="2049" max="2050" width="12" style="109" customWidth="1"/>
    <col min="2051" max="2051" width="8" style="109" customWidth="1"/>
    <col min="2052" max="2052" width="7.875" style="109" customWidth="1"/>
    <col min="2053" max="2054" width="7.875" style="109" hidden="1" customWidth="1"/>
    <col min="2055" max="2302" width="7.875" style="109"/>
    <col min="2303" max="2303" width="35.75" style="109" customWidth="1"/>
    <col min="2304" max="2304" width="7.875" style="109" hidden="1" customWidth="1"/>
    <col min="2305" max="2306" width="12" style="109" customWidth="1"/>
    <col min="2307" max="2307" width="8" style="109" customWidth="1"/>
    <col min="2308" max="2308" width="7.875" style="109" customWidth="1"/>
    <col min="2309" max="2310" width="7.875" style="109" hidden="1" customWidth="1"/>
    <col min="2311" max="2558" width="7.875" style="109"/>
    <col min="2559" max="2559" width="35.75" style="109" customWidth="1"/>
    <col min="2560" max="2560" width="7.875" style="109" hidden="1" customWidth="1"/>
    <col min="2561" max="2562" width="12" style="109" customWidth="1"/>
    <col min="2563" max="2563" width="8" style="109" customWidth="1"/>
    <col min="2564" max="2564" width="7.875" style="109" customWidth="1"/>
    <col min="2565" max="2566" width="7.875" style="109" hidden="1" customWidth="1"/>
    <col min="2567" max="2814" width="7.875" style="109"/>
    <col min="2815" max="2815" width="35.75" style="109" customWidth="1"/>
    <col min="2816" max="2816" width="7.875" style="109" hidden="1" customWidth="1"/>
    <col min="2817" max="2818" width="12" style="109" customWidth="1"/>
    <col min="2819" max="2819" width="8" style="109" customWidth="1"/>
    <col min="2820" max="2820" width="7.875" style="109" customWidth="1"/>
    <col min="2821" max="2822" width="7.875" style="109" hidden="1" customWidth="1"/>
    <col min="2823" max="3070" width="7.875" style="109"/>
    <col min="3071" max="3071" width="35.75" style="109" customWidth="1"/>
    <col min="3072" max="3072" width="7.875" style="109" hidden="1" customWidth="1"/>
    <col min="3073" max="3074" width="12" style="109" customWidth="1"/>
    <col min="3075" max="3075" width="8" style="109" customWidth="1"/>
    <col min="3076" max="3076" width="7.875" style="109" customWidth="1"/>
    <col min="3077" max="3078" width="7.875" style="109" hidden="1" customWidth="1"/>
    <col min="3079" max="3326" width="7.875" style="109"/>
    <col min="3327" max="3327" width="35.75" style="109" customWidth="1"/>
    <col min="3328" max="3328" width="7.875" style="109" hidden="1" customWidth="1"/>
    <col min="3329" max="3330" width="12" style="109" customWidth="1"/>
    <col min="3331" max="3331" width="8" style="109" customWidth="1"/>
    <col min="3332" max="3332" width="7.875" style="109" customWidth="1"/>
    <col min="3333" max="3334" width="7.875" style="109" hidden="1" customWidth="1"/>
    <col min="3335" max="3582" width="7.875" style="109"/>
    <col min="3583" max="3583" width="35.75" style="109" customWidth="1"/>
    <col min="3584" max="3584" width="7.875" style="109" hidden="1" customWidth="1"/>
    <col min="3585" max="3586" width="12" style="109" customWidth="1"/>
    <col min="3587" max="3587" width="8" style="109" customWidth="1"/>
    <col min="3588" max="3588" width="7.875" style="109" customWidth="1"/>
    <col min="3589" max="3590" width="7.875" style="109" hidden="1" customWidth="1"/>
    <col min="3591" max="3838" width="7.875" style="109"/>
    <col min="3839" max="3839" width="35.75" style="109" customWidth="1"/>
    <col min="3840" max="3840" width="7.875" style="109" hidden="1" customWidth="1"/>
    <col min="3841" max="3842" width="12" style="109" customWidth="1"/>
    <col min="3843" max="3843" width="8" style="109" customWidth="1"/>
    <col min="3844" max="3844" width="7.875" style="109" customWidth="1"/>
    <col min="3845" max="3846" width="7.875" style="109" hidden="1" customWidth="1"/>
    <col min="3847" max="4094" width="7.875" style="109"/>
    <col min="4095" max="4095" width="35.75" style="109" customWidth="1"/>
    <col min="4096" max="4096" width="7.875" style="109" hidden="1" customWidth="1"/>
    <col min="4097" max="4098" width="12" style="109" customWidth="1"/>
    <col min="4099" max="4099" width="8" style="109" customWidth="1"/>
    <col min="4100" max="4100" width="7.875" style="109" customWidth="1"/>
    <col min="4101" max="4102" width="7.875" style="109" hidden="1" customWidth="1"/>
    <col min="4103" max="4350" width="7.875" style="109"/>
    <col min="4351" max="4351" width="35.75" style="109" customWidth="1"/>
    <col min="4352" max="4352" width="7.875" style="109" hidden="1" customWidth="1"/>
    <col min="4353" max="4354" width="12" style="109" customWidth="1"/>
    <col min="4355" max="4355" width="8" style="109" customWidth="1"/>
    <col min="4356" max="4356" width="7.875" style="109" customWidth="1"/>
    <col min="4357" max="4358" width="7.875" style="109" hidden="1" customWidth="1"/>
    <col min="4359" max="4606" width="7.875" style="109"/>
    <col min="4607" max="4607" width="35.75" style="109" customWidth="1"/>
    <col min="4608" max="4608" width="7.875" style="109" hidden="1" customWidth="1"/>
    <col min="4609" max="4610" width="12" style="109" customWidth="1"/>
    <col min="4611" max="4611" width="8" style="109" customWidth="1"/>
    <col min="4612" max="4612" width="7.875" style="109" customWidth="1"/>
    <col min="4613" max="4614" width="7.875" style="109" hidden="1" customWidth="1"/>
    <col min="4615" max="4862" width="7.875" style="109"/>
    <col min="4863" max="4863" width="35.75" style="109" customWidth="1"/>
    <col min="4864" max="4864" width="7.875" style="109" hidden="1" customWidth="1"/>
    <col min="4865" max="4866" width="12" style="109" customWidth="1"/>
    <col min="4867" max="4867" width="8" style="109" customWidth="1"/>
    <col min="4868" max="4868" width="7.875" style="109" customWidth="1"/>
    <col min="4869" max="4870" width="7.875" style="109" hidden="1" customWidth="1"/>
    <col min="4871" max="5118" width="7.875" style="109"/>
    <col min="5119" max="5119" width="35.75" style="109" customWidth="1"/>
    <col min="5120" max="5120" width="7.875" style="109" hidden="1" customWidth="1"/>
    <col min="5121" max="5122" width="12" style="109" customWidth="1"/>
    <col min="5123" max="5123" width="8" style="109" customWidth="1"/>
    <col min="5124" max="5124" width="7.875" style="109" customWidth="1"/>
    <col min="5125" max="5126" width="7.875" style="109" hidden="1" customWidth="1"/>
    <col min="5127" max="5374" width="7.875" style="109"/>
    <col min="5375" max="5375" width="35.75" style="109" customWidth="1"/>
    <col min="5376" max="5376" width="7.875" style="109" hidden="1" customWidth="1"/>
    <col min="5377" max="5378" width="12" style="109" customWidth="1"/>
    <col min="5379" max="5379" width="8" style="109" customWidth="1"/>
    <col min="5380" max="5380" width="7.875" style="109" customWidth="1"/>
    <col min="5381" max="5382" width="7.875" style="109" hidden="1" customWidth="1"/>
    <col min="5383" max="5630" width="7.875" style="109"/>
    <col min="5631" max="5631" width="35.75" style="109" customWidth="1"/>
    <col min="5632" max="5632" width="7.875" style="109" hidden="1" customWidth="1"/>
    <col min="5633" max="5634" width="12" style="109" customWidth="1"/>
    <col min="5635" max="5635" width="8" style="109" customWidth="1"/>
    <col min="5636" max="5636" width="7.875" style="109" customWidth="1"/>
    <col min="5637" max="5638" width="7.875" style="109" hidden="1" customWidth="1"/>
    <col min="5639" max="5886" width="7.875" style="109"/>
    <col min="5887" max="5887" width="35.75" style="109" customWidth="1"/>
    <col min="5888" max="5888" width="7.875" style="109" hidden="1" customWidth="1"/>
    <col min="5889" max="5890" width="12" style="109" customWidth="1"/>
    <col min="5891" max="5891" width="8" style="109" customWidth="1"/>
    <col min="5892" max="5892" width="7.875" style="109" customWidth="1"/>
    <col min="5893" max="5894" width="7.875" style="109" hidden="1" customWidth="1"/>
    <col min="5895" max="6142" width="7.875" style="109"/>
    <col min="6143" max="6143" width="35.75" style="109" customWidth="1"/>
    <col min="6144" max="6144" width="7.875" style="109" hidden="1" customWidth="1"/>
    <col min="6145" max="6146" width="12" style="109" customWidth="1"/>
    <col min="6147" max="6147" width="8" style="109" customWidth="1"/>
    <col min="6148" max="6148" width="7.875" style="109" customWidth="1"/>
    <col min="6149" max="6150" width="7.875" style="109" hidden="1" customWidth="1"/>
    <col min="6151" max="6398" width="7.875" style="109"/>
    <col min="6399" max="6399" width="35.75" style="109" customWidth="1"/>
    <col min="6400" max="6400" width="7.875" style="109" hidden="1" customWidth="1"/>
    <col min="6401" max="6402" width="12" style="109" customWidth="1"/>
    <col min="6403" max="6403" width="8" style="109" customWidth="1"/>
    <col min="6404" max="6404" width="7.875" style="109" customWidth="1"/>
    <col min="6405" max="6406" width="7.875" style="109" hidden="1" customWidth="1"/>
    <col min="6407" max="6654" width="7.875" style="109"/>
    <col min="6655" max="6655" width="35.75" style="109" customWidth="1"/>
    <col min="6656" max="6656" width="7.875" style="109" hidden="1" customWidth="1"/>
    <col min="6657" max="6658" width="12" style="109" customWidth="1"/>
    <col min="6659" max="6659" width="8" style="109" customWidth="1"/>
    <col min="6660" max="6660" width="7.875" style="109" customWidth="1"/>
    <col min="6661" max="6662" width="7.875" style="109" hidden="1" customWidth="1"/>
    <col min="6663" max="6910" width="7.875" style="109"/>
    <col min="6911" max="6911" width="35.75" style="109" customWidth="1"/>
    <col min="6912" max="6912" width="7.875" style="109" hidden="1" customWidth="1"/>
    <col min="6913" max="6914" width="12" style="109" customWidth="1"/>
    <col min="6915" max="6915" width="8" style="109" customWidth="1"/>
    <col min="6916" max="6916" width="7.875" style="109" customWidth="1"/>
    <col min="6917" max="6918" width="7.875" style="109" hidden="1" customWidth="1"/>
    <col min="6919" max="7166" width="7.875" style="109"/>
    <col min="7167" max="7167" width="35.75" style="109" customWidth="1"/>
    <col min="7168" max="7168" width="7.875" style="109" hidden="1" customWidth="1"/>
    <col min="7169" max="7170" width="12" style="109" customWidth="1"/>
    <col min="7171" max="7171" width="8" style="109" customWidth="1"/>
    <col min="7172" max="7172" width="7.875" style="109" customWidth="1"/>
    <col min="7173" max="7174" width="7.875" style="109" hidden="1" customWidth="1"/>
    <col min="7175" max="7422" width="7.875" style="109"/>
    <col min="7423" max="7423" width="35.75" style="109" customWidth="1"/>
    <col min="7424" max="7424" width="7.875" style="109" hidden="1" customWidth="1"/>
    <col min="7425" max="7426" width="12" style="109" customWidth="1"/>
    <col min="7427" max="7427" width="8" style="109" customWidth="1"/>
    <col min="7428" max="7428" width="7.875" style="109" customWidth="1"/>
    <col min="7429" max="7430" width="7.875" style="109" hidden="1" customWidth="1"/>
    <col min="7431" max="7678" width="7.875" style="109"/>
    <col min="7679" max="7679" width="35.75" style="109" customWidth="1"/>
    <col min="7680" max="7680" width="7.875" style="109" hidden="1" customWidth="1"/>
    <col min="7681" max="7682" width="12" style="109" customWidth="1"/>
    <col min="7683" max="7683" width="8" style="109" customWidth="1"/>
    <col min="7684" max="7684" width="7.875" style="109" customWidth="1"/>
    <col min="7685" max="7686" width="7.875" style="109" hidden="1" customWidth="1"/>
    <col min="7687" max="7934" width="7.875" style="109"/>
    <col min="7935" max="7935" width="35.75" style="109" customWidth="1"/>
    <col min="7936" max="7936" width="7.875" style="109" hidden="1" customWidth="1"/>
    <col min="7937" max="7938" width="12" style="109" customWidth="1"/>
    <col min="7939" max="7939" width="8" style="109" customWidth="1"/>
    <col min="7940" max="7940" width="7.875" style="109" customWidth="1"/>
    <col min="7941" max="7942" width="7.875" style="109" hidden="1" customWidth="1"/>
    <col min="7943" max="8190" width="7.875" style="109"/>
    <col min="8191" max="8191" width="35.75" style="109" customWidth="1"/>
    <col min="8192" max="8192" width="7.875" style="109" hidden="1" customWidth="1"/>
    <col min="8193" max="8194" width="12" style="109" customWidth="1"/>
    <col min="8195" max="8195" width="8" style="109" customWidth="1"/>
    <col min="8196" max="8196" width="7.875" style="109" customWidth="1"/>
    <col min="8197" max="8198" width="7.875" style="109" hidden="1" customWidth="1"/>
    <col min="8199" max="8446" width="7.875" style="109"/>
    <col min="8447" max="8447" width="35.75" style="109" customWidth="1"/>
    <col min="8448" max="8448" width="7.875" style="109" hidden="1" customWidth="1"/>
    <col min="8449" max="8450" width="12" style="109" customWidth="1"/>
    <col min="8451" max="8451" width="8" style="109" customWidth="1"/>
    <col min="8452" max="8452" width="7.875" style="109" customWidth="1"/>
    <col min="8453" max="8454" width="7.875" style="109" hidden="1" customWidth="1"/>
    <col min="8455" max="8702" width="7.875" style="109"/>
    <col min="8703" max="8703" width="35.75" style="109" customWidth="1"/>
    <col min="8704" max="8704" width="7.875" style="109" hidden="1" customWidth="1"/>
    <col min="8705" max="8706" width="12" style="109" customWidth="1"/>
    <col min="8707" max="8707" width="8" style="109" customWidth="1"/>
    <col min="8708" max="8708" width="7.875" style="109" customWidth="1"/>
    <col min="8709" max="8710" width="7.875" style="109" hidden="1" customWidth="1"/>
    <col min="8711" max="8958" width="7.875" style="109"/>
    <col min="8959" max="8959" width="35.75" style="109" customWidth="1"/>
    <col min="8960" max="8960" width="7.875" style="109" hidden="1" customWidth="1"/>
    <col min="8961" max="8962" width="12" style="109" customWidth="1"/>
    <col min="8963" max="8963" width="8" style="109" customWidth="1"/>
    <col min="8964" max="8964" width="7.875" style="109" customWidth="1"/>
    <col min="8965" max="8966" width="7.875" style="109" hidden="1" customWidth="1"/>
    <col min="8967" max="9214" width="7.875" style="109"/>
    <col min="9215" max="9215" width="35.75" style="109" customWidth="1"/>
    <col min="9216" max="9216" width="7.875" style="109" hidden="1" customWidth="1"/>
    <col min="9217" max="9218" width="12" style="109" customWidth="1"/>
    <col min="9219" max="9219" width="8" style="109" customWidth="1"/>
    <col min="9220" max="9220" width="7.875" style="109" customWidth="1"/>
    <col min="9221" max="9222" width="7.875" style="109" hidden="1" customWidth="1"/>
    <col min="9223" max="9470" width="7.875" style="109"/>
    <col min="9471" max="9471" width="35.75" style="109" customWidth="1"/>
    <col min="9472" max="9472" width="7.875" style="109" hidden="1" customWidth="1"/>
    <col min="9473" max="9474" width="12" style="109" customWidth="1"/>
    <col min="9475" max="9475" width="8" style="109" customWidth="1"/>
    <col min="9476" max="9476" width="7.875" style="109" customWidth="1"/>
    <col min="9477" max="9478" width="7.875" style="109" hidden="1" customWidth="1"/>
    <col min="9479" max="9726" width="7.875" style="109"/>
    <col min="9727" max="9727" width="35.75" style="109" customWidth="1"/>
    <col min="9728" max="9728" width="7.875" style="109" hidden="1" customWidth="1"/>
    <col min="9729" max="9730" width="12" style="109" customWidth="1"/>
    <col min="9731" max="9731" width="8" style="109" customWidth="1"/>
    <col min="9732" max="9732" width="7.875" style="109" customWidth="1"/>
    <col min="9733" max="9734" width="7.875" style="109" hidden="1" customWidth="1"/>
    <col min="9735" max="9982" width="7.875" style="109"/>
    <col min="9983" max="9983" width="35.75" style="109" customWidth="1"/>
    <col min="9984" max="9984" width="7.875" style="109" hidden="1" customWidth="1"/>
    <col min="9985" max="9986" width="12" style="109" customWidth="1"/>
    <col min="9987" max="9987" width="8" style="109" customWidth="1"/>
    <col min="9988" max="9988" width="7.875" style="109" customWidth="1"/>
    <col min="9989" max="9990" width="7.875" style="109" hidden="1" customWidth="1"/>
    <col min="9991" max="10238" width="7.875" style="109"/>
    <col min="10239" max="10239" width="35.75" style="109" customWidth="1"/>
    <col min="10240" max="10240" width="7.875" style="109" hidden="1" customWidth="1"/>
    <col min="10241" max="10242" width="12" style="109" customWidth="1"/>
    <col min="10243" max="10243" width="8" style="109" customWidth="1"/>
    <col min="10244" max="10244" width="7.875" style="109" customWidth="1"/>
    <col min="10245" max="10246" width="7.875" style="109" hidden="1" customWidth="1"/>
    <col min="10247" max="10494" width="7.875" style="109"/>
    <col min="10495" max="10495" width="35.75" style="109" customWidth="1"/>
    <col min="10496" max="10496" width="7.875" style="109" hidden="1" customWidth="1"/>
    <col min="10497" max="10498" width="12" style="109" customWidth="1"/>
    <col min="10499" max="10499" width="8" style="109" customWidth="1"/>
    <col min="10500" max="10500" width="7.875" style="109" customWidth="1"/>
    <col min="10501" max="10502" width="7.875" style="109" hidden="1" customWidth="1"/>
    <col min="10503" max="10750" width="7.875" style="109"/>
    <col min="10751" max="10751" width="35.75" style="109" customWidth="1"/>
    <col min="10752" max="10752" width="7.875" style="109" hidden="1" customWidth="1"/>
    <col min="10753" max="10754" width="12" style="109" customWidth="1"/>
    <col min="10755" max="10755" width="8" style="109" customWidth="1"/>
    <col min="10756" max="10756" width="7.875" style="109" customWidth="1"/>
    <col min="10757" max="10758" width="7.875" style="109" hidden="1" customWidth="1"/>
    <col min="10759" max="11006" width="7.875" style="109"/>
    <col min="11007" max="11007" width="35.75" style="109" customWidth="1"/>
    <col min="11008" max="11008" width="7.875" style="109" hidden="1" customWidth="1"/>
    <col min="11009" max="11010" width="12" style="109" customWidth="1"/>
    <col min="11011" max="11011" width="8" style="109" customWidth="1"/>
    <col min="11012" max="11012" width="7.875" style="109" customWidth="1"/>
    <col min="11013" max="11014" width="7.875" style="109" hidden="1" customWidth="1"/>
    <col min="11015" max="11262" width="7.875" style="109"/>
    <col min="11263" max="11263" width="35.75" style="109" customWidth="1"/>
    <col min="11264" max="11264" width="7.875" style="109" hidden="1" customWidth="1"/>
    <col min="11265" max="11266" width="12" style="109" customWidth="1"/>
    <col min="11267" max="11267" width="8" style="109" customWidth="1"/>
    <col min="11268" max="11268" width="7.875" style="109" customWidth="1"/>
    <col min="11269" max="11270" width="7.875" style="109" hidden="1" customWidth="1"/>
    <col min="11271" max="11518" width="7.875" style="109"/>
    <col min="11519" max="11519" width="35.75" style="109" customWidth="1"/>
    <col min="11520" max="11520" width="7.875" style="109" hidden="1" customWidth="1"/>
    <col min="11521" max="11522" width="12" style="109" customWidth="1"/>
    <col min="11523" max="11523" width="8" style="109" customWidth="1"/>
    <col min="11524" max="11524" width="7.875" style="109" customWidth="1"/>
    <col min="11525" max="11526" width="7.875" style="109" hidden="1" customWidth="1"/>
    <col min="11527" max="11774" width="7.875" style="109"/>
    <col min="11775" max="11775" width="35.75" style="109" customWidth="1"/>
    <col min="11776" max="11776" width="7.875" style="109" hidden="1" customWidth="1"/>
    <col min="11777" max="11778" width="12" style="109" customWidth="1"/>
    <col min="11779" max="11779" width="8" style="109" customWidth="1"/>
    <col min="11780" max="11780" width="7.875" style="109" customWidth="1"/>
    <col min="11781" max="11782" width="7.875" style="109" hidden="1" customWidth="1"/>
    <col min="11783" max="12030" width="7.875" style="109"/>
    <col min="12031" max="12031" width="35.75" style="109" customWidth="1"/>
    <col min="12032" max="12032" width="7.875" style="109" hidden="1" customWidth="1"/>
    <col min="12033" max="12034" width="12" style="109" customWidth="1"/>
    <col min="12035" max="12035" width="8" style="109" customWidth="1"/>
    <col min="12036" max="12036" width="7.875" style="109" customWidth="1"/>
    <col min="12037" max="12038" width="7.875" style="109" hidden="1" customWidth="1"/>
    <col min="12039" max="12286" width="7.875" style="109"/>
    <col min="12287" max="12287" width="35.75" style="109" customWidth="1"/>
    <col min="12288" max="12288" width="7.875" style="109" hidden="1" customWidth="1"/>
    <col min="12289" max="12290" width="12" style="109" customWidth="1"/>
    <col min="12291" max="12291" width="8" style="109" customWidth="1"/>
    <col min="12292" max="12292" width="7.875" style="109" customWidth="1"/>
    <col min="12293" max="12294" width="7.875" style="109" hidden="1" customWidth="1"/>
    <col min="12295" max="12542" width="7.875" style="109"/>
    <col min="12543" max="12543" width="35.75" style="109" customWidth="1"/>
    <col min="12544" max="12544" width="7.875" style="109" hidden="1" customWidth="1"/>
    <col min="12545" max="12546" width="12" style="109" customWidth="1"/>
    <col min="12547" max="12547" width="8" style="109" customWidth="1"/>
    <col min="12548" max="12548" width="7.875" style="109" customWidth="1"/>
    <col min="12549" max="12550" width="7.875" style="109" hidden="1" customWidth="1"/>
    <col min="12551" max="12798" width="7.875" style="109"/>
    <col min="12799" max="12799" width="35.75" style="109" customWidth="1"/>
    <col min="12800" max="12800" width="7.875" style="109" hidden="1" customWidth="1"/>
    <col min="12801" max="12802" width="12" style="109" customWidth="1"/>
    <col min="12803" max="12803" width="8" style="109" customWidth="1"/>
    <col min="12804" max="12804" width="7.875" style="109" customWidth="1"/>
    <col min="12805" max="12806" width="7.875" style="109" hidden="1" customWidth="1"/>
    <col min="12807" max="13054" width="7.875" style="109"/>
    <col min="13055" max="13055" width="35.75" style="109" customWidth="1"/>
    <col min="13056" max="13056" width="7.875" style="109" hidden="1" customWidth="1"/>
    <col min="13057" max="13058" width="12" style="109" customWidth="1"/>
    <col min="13059" max="13059" width="8" style="109" customWidth="1"/>
    <col min="13060" max="13060" width="7.875" style="109" customWidth="1"/>
    <col min="13061" max="13062" width="7.875" style="109" hidden="1" customWidth="1"/>
    <col min="13063" max="13310" width="7.875" style="109"/>
    <col min="13311" max="13311" width="35.75" style="109" customWidth="1"/>
    <col min="13312" max="13312" width="7.875" style="109" hidden="1" customWidth="1"/>
    <col min="13313" max="13314" width="12" style="109" customWidth="1"/>
    <col min="13315" max="13315" width="8" style="109" customWidth="1"/>
    <col min="13316" max="13316" width="7.875" style="109" customWidth="1"/>
    <col min="13317" max="13318" width="7.875" style="109" hidden="1" customWidth="1"/>
    <col min="13319" max="13566" width="7.875" style="109"/>
    <col min="13567" max="13567" width="35.75" style="109" customWidth="1"/>
    <col min="13568" max="13568" width="7.875" style="109" hidden="1" customWidth="1"/>
    <col min="13569" max="13570" width="12" style="109" customWidth="1"/>
    <col min="13571" max="13571" width="8" style="109" customWidth="1"/>
    <col min="13572" max="13572" width="7.875" style="109" customWidth="1"/>
    <col min="13573" max="13574" width="7.875" style="109" hidden="1" customWidth="1"/>
    <col min="13575" max="13822" width="7.875" style="109"/>
    <col min="13823" max="13823" width="35.75" style="109" customWidth="1"/>
    <col min="13824" max="13824" width="7.875" style="109" hidden="1" customWidth="1"/>
    <col min="13825" max="13826" width="12" style="109" customWidth="1"/>
    <col min="13827" max="13827" width="8" style="109" customWidth="1"/>
    <col min="13828" max="13828" width="7.875" style="109" customWidth="1"/>
    <col min="13829" max="13830" width="7.875" style="109" hidden="1" customWidth="1"/>
    <col min="13831" max="14078" width="7.875" style="109"/>
    <col min="14079" max="14079" width="35.75" style="109" customWidth="1"/>
    <col min="14080" max="14080" width="7.875" style="109" hidden="1" customWidth="1"/>
    <col min="14081" max="14082" width="12" style="109" customWidth="1"/>
    <col min="14083" max="14083" width="8" style="109" customWidth="1"/>
    <col min="14084" max="14084" width="7.875" style="109" customWidth="1"/>
    <col min="14085" max="14086" width="7.875" style="109" hidden="1" customWidth="1"/>
    <col min="14087" max="14334" width="7.875" style="109"/>
    <col min="14335" max="14335" width="35.75" style="109" customWidth="1"/>
    <col min="14336" max="14336" width="7.875" style="109" hidden="1" customWidth="1"/>
    <col min="14337" max="14338" width="12" style="109" customWidth="1"/>
    <col min="14339" max="14339" width="8" style="109" customWidth="1"/>
    <col min="14340" max="14340" width="7.875" style="109" customWidth="1"/>
    <col min="14341" max="14342" width="7.875" style="109" hidden="1" customWidth="1"/>
    <col min="14343" max="14590" width="7.875" style="109"/>
    <col min="14591" max="14591" width="35.75" style="109" customWidth="1"/>
    <col min="14592" max="14592" width="7.875" style="109" hidden="1" customWidth="1"/>
    <col min="14593" max="14594" width="12" style="109" customWidth="1"/>
    <col min="14595" max="14595" width="8" style="109" customWidth="1"/>
    <col min="14596" max="14596" width="7.875" style="109" customWidth="1"/>
    <col min="14597" max="14598" width="7.875" style="109" hidden="1" customWidth="1"/>
    <col min="14599" max="14846" width="7.875" style="109"/>
    <col min="14847" max="14847" width="35.75" style="109" customWidth="1"/>
    <col min="14848" max="14848" width="7.875" style="109" hidden="1" customWidth="1"/>
    <col min="14849" max="14850" width="12" style="109" customWidth="1"/>
    <col min="14851" max="14851" width="8" style="109" customWidth="1"/>
    <col min="14852" max="14852" width="7.875" style="109" customWidth="1"/>
    <col min="14853" max="14854" width="7.875" style="109" hidden="1" customWidth="1"/>
    <col min="14855" max="15102" width="7.875" style="109"/>
    <col min="15103" max="15103" width="35.75" style="109" customWidth="1"/>
    <col min="15104" max="15104" width="7.875" style="109" hidden="1" customWidth="1"/>
    <col min="15105" max="15106" width="12" style="109" customWidth="1"/>
    <col min="15107" max="15107" width="8" style="109" customWidth="1"/>
    <col min="15108" max="15108" width="7.875" style="109" customWidth="1"/>
    <col min="15109" max="15110" width="7.875" style="109" hidden="1" customWidth="1"/>
    <col min="15111" max="15358" width="7.875" style="109"/>
    <col min="15359" max="15359" width="35.75" style="109" customWidth="1"/>
    <col min="15360" max="15360" width="7.875" style="109" hidden="1" customWidth="1"/>
    <col min="15361" max="15362" width="12" style="109" customWidth="1"/>
    <col min="15363" max="15363" width="8" style="109" customWidth="1"/>
    <col min="15364" max="15364" width="7.875" style="109" customWidth="1"/>
    <col min="15365" max="15366" width="7.875" style="109" hidden="1" customWidth="1"/>
    <col min="15367" max="15614" width="7.875" style="109"/>
    <col min="15615" max="15615" width="35.75" style="109" customWidth="1"/>
    <col min="15616" max="15616" width="7.875" style="109" hidden="1" customWidth="1"/>
    <col min="15617" max="15618" width="12" style="109" customWidth="1"/>
    <col min="15619" max="15619" width="8" style="109" customWidth="1"/>
    <col min="15620" max="15620" width="7.875" style="109" customWidth="1"/>
    <col min="15621" max="15622" width="7.875" style="109" hidden="1" customWidth="1"/>
    <col min="15623" max="15870" width="7.875" style="109"/>
    <col min="15871" max="15871" width="35.75" style="109" customWidth="1"/>
    <col min="15872" max="15872" width="7.875" style="109" hidden="1" customWidth="1"/>
    <col min="15873" max="15874" width="12" style="109" customWidth="1"/>
    <col min="15875" max="15875" width="8" style="109" customWidth="1"/>
    <col min="15876" max="15876" width="7.875" style="109" customWidth="1"/>
    <col min="15877" max="15878" width="7.875" style="109" hidden="1" customWidth="1"/>
    <col min="15879" max="16126" width="7.875" style="109"/>
    <col min="16127" max="16127" width="35.75" style="109" customWidth="1"/>
    <col min="16128" max="16128" width="7.875" style="109" hidden="1" customWidth="1"/>
    <col min="16129" max="16130" width="12" style="109" customWidth="1"/>
    <col min="16131" max="16131" width="8" style="109" customWidth="1"/>
    <col min="16132" max="16132" width="7.875" style="109" customWidth="1"/>
    <col min="16133" max="16134" width="7.875" style="109" hidden="1" customWidth="1"/>
    <col min="16135" max="16384" width="7.875" style="109"/>
  </cols>
  <sheetData>
    <row r="1" spans="1:5" ht="27" customHeight="1">
      <c r="A1" s="341" t="s">
        <v>853</v>
      </c>
      <c r="B1" s="110"/>
    </row>
    <row r="2" spans="1:5" ht="39.950000000000003" customHeight="1">
      <c r="A2" s="111" t="s">
        <v>854</v>
      </c>
      <c r="B2" s="112"/>
    </row>
    <row r="3" spans="1:5" s="105" customFormat="1" ht="36.75" customHeight="1">
      <c r="A3" s="113"/>
      <c r="B3" s="168" t="s">
        <v>521</v>
      </c>
    </row>
    <row r="4" spans="1:5" s="165" customFormat="1" ht="38.1" customHeight="1">
      <c r="A4" s="115" t="s">
        <v>532</v>
      </c>
      <c r="B4" s="116" t="s">
        <v>2</v>
      </c>
      <c r="C4" s="169"/>
    </row>
    <row r="5" spans="1:5" s="166" customFormat="1" ht="38.1" customHeight="1">
      <c r="A5" s="170" t="s">
        <v>579</v>
      </c>
      <c r="B5" s="171">
        <v>0.36</v>
      </c>
      <c r="C5" s="172"/>
    </row>
    <row r="6" spans="1:5" s="105" customFormat="1" ht="38.1" customHeight="1">
      <c r="A6" s="170" t="s">
        <v>580</v>
      </c>
      <c r="B6" s="171">
        <v>30</v>
      </c>
      <c r="C6" s="120"/>
      <c r="E6" s="105">
        <v>988753</v>
      </c>
    </row>
    <row r="7" spans="1:5" s="105" customFormat="1" ht="38.1" customHeight="1">
      <c r="A7" s="170" t="s">
        <v>581</v>
      </c>
      <c r="B7" s="171">
        <v>31.25</v>
      </c>
      <c r="C7" s="120"/>
      <c r="E7" s="105">
        <v>822672</v>
      </c>
    </row>
    <row r="8" spans="1:5" s="105" customFormat="1" ht="38.1" customHeight="1">
      <c r="A8" s="170" t="s">
        <v>582</v>
      </c>
      <c r="B8" s="171">
        <v>2</v>
      </c>
      <c r="C8" s="120"/>
    </row>
    <row r="9" spans="1:5" s="105" customFormat="1" ht="38.1" customHeight="1">
      <c r="A9" s="170" t="s">
        <v>583</v>
      </c>
      <c r="B9" s="171">
        <v>8.84</v>
      </c>
      <c r="C9" s="120"/>
    </row>
    <row r="10" spans="1:5" s="105" customFormat="1" ht="38.1" customHeight="1">
      <c r="A10" s="170" t="s">
        <v>584</v>
      </c>
      <c r="B10" s="171">
        <v>4</v>
      </c>
      <c r="C10" s="120"/>
    </row>
    <row r="11" spans="1:5" s="105" customFormat="1" ht="38.1" customHeight="1">
      <c r="A11" s="170" t="s">
        <v>585</v>
      </c>
      <c r="B11" s="171">
        <v>152</v>
      </c>
      <c r="C11" s="120"/>
    </row>
    <row r="12" spans="1:5" s="105" customFormat="1" ht="38.1" customHeight="1">
      <c r="A12" s="170" t="s">
        <v>586</v>
      </c>
      <c r="B12" s="171">
        <v>1</v>
      </c>
      <c r="C12" s="120"/>
    </row>
    <row r="13" spans="1:5" s="105" customFormat="1" ht="38.1" customHeight="1">
      <c r="A13" s="170" t="s">
        <v>587</v>
      </c>
      <c r="B13" s="171">
        <v>78</v>
      </c>
      <c r="C13" s="120"/>
    </row>
    <row r="14" spans="1:5" s="105" customFormat="1" ht="38.1" customHeight="1">
      <c r="A14" s="170" t="s">
        <v>588</v>
      </c>
      <c r="B14" s="171">
        <v>12</v>
      </c>
      <c r="C14" s="120"/>
    </row>
    <row r="15" spans="1:5" s="105" customFormat="1" ht="38.1" customHeight="1">
      <c r="A15" s="170" t="s">
        <v>589</v>
      </c>
      <c r="B15" s="171">
        <v>14.92</v>
      </c>
      <c r="C15" s="120"/>
    </row>
    <row r="16" spans="1:5" s="167" customFormat="1" ht="37.5" customHeight="1">
      <c r="A16" s="173" t="s">
        <v>60</v>
      </c>
      <c r="B16" s="174">
        <f>SUM(B5:B15)</f>
        <v>334.37</v>
      </c>
    </row>
    <row r="17" spans="1:1">
      <c r="A17" s="175" t="s">
        <v>530</v>
      </c>
    </row>
  </sheetData>
  <phoneticPr fontId="46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1" tint="0.499984740745262"/>
  </sheetPr>
  <dimension ref="A1:B9"/>
  <sheetViews>
    <sheetView workbookViewId="0">
      <selection activeCell="F24" sqref="F24"/>
    </sheetView>
  </sheetViews>
  <sheetFormatPr defaultColWidth="9" defaultRowHeight="15.75"/>
  <cols>
    <col min="1" max="1" width="33.25" style="92" customWidth="1"/>
    <col min="2" max="2" width="33.25" style="157" customWidth="1"/>
    <col min="3" max="16384" width="9" style="92"/>
  </cols>
  <sheetData>
    <row r="1" spans="1:2" ht="21" customHeight="1">
      <c r="A1" s="340" t="s">
        <v>856</v>
      </c>
    </row>
    <row r="2" spans="1:2" ht="24.75" customHeight="1">
      <c r="A2" s="351" t="s">
        <v>857</v>
      </c>
      <c r="B2" s="351"/>
    </row>
    <row r="3" spans="1:2" s="88" customFormat="1" ht="24" customHeight="1">
      <c r="B3" s="158" t="s">
        <v>0</v>
      </c>
    </row>
    <row r="4" spans="1:2" s="155" customFormat="1" ht="51" customHeight="1">
      <c r="A4" s="159" t="s">
        <v>25</v>
      </c>
      <c r="B4" s="160" t="s">
        <v>2</v>
      </c>
    </row>
    <row r="5" spans="1:2" s="156" customFormat="1" ht="48" customHeight="1">
      <c r="A5" s="161" t="s">
        <v>590</v>
      </c>
      <c r="B5" s="162"/>
    </row>
    <row r="6" spans="1:2" s="156" customFormat="1" ht="48" customHeight="1">
      <c r="A6" s="161" t="s">
        <v>591</v>
      </c>
      <c r="B6" s="162"/>
    </row>
    <row r="7" spans="1:2" s="156" customFormat="1" ht="48" customHeight="1">
      <c r="A7" s="163" t="s">
        <v>592</v>
      </c>
      <c r="B7" s="162"/>
    </row>
    <row r="8" spans="1:2" s="89" customFormat="1" ht="48" customHeight="1">
      <c r="A8" s="95" t="s">
        <v>529</v>
      </c>
      <c r="B8" s="164"/>
    </row>
    <row r="9" spans="1:2">
      <c r="A9" s="369" t="s">
        <v>593</v>
      </c>
      <c r="B9" s="370"/>
    </row>
  </sheetData>
  <mergeCells count="2">
    <mergeCell ref="A2:B2"/>
    <mergeCell ref="A9:B9"/>
  </mergeCells>
  <phoneticPr fontId="46" type="noConversion"/>
  <printOptions horizontalCentered="1"/>
  <pageMargins left="0.92" right="0.74803149606299202" top="0.98425196850393704" bottom="0.98425196850393704" header="0.511811023622047" footer="0.511811023622047"/>
  <pageSetup paperSize="9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1" tint="0.499984740745262"/>
  </sheetPr>
  <dimension ref="A1:X25"/>
  <sheetViews>
    <sheetView workbookViewId="0">
      <selection activeCell="AE20" sqref="AE20"/>
    </sheetView>
  </sheetViews>
  <sheetFormatPr defaultColWidth="7" defaultRowHeight="15"/>
  <cols>
    <col min="1" max="1" width="35.125" style="40" customWidth="1"/>
    <col min="2" max="2" width="29.625" style="41" customWidth="1"/>
    <col min="3" max="3" width="10.375" style="37" hidden="1" customWidth="1"/>
    <col min="4" max="4" width="9.625" style="42" hidden="1" customWidth="1"/>
    <col min="5" max="5" width="8.125" style="42" hidden="1" customWidth="1"/>
    <col min="6" max="6" width="9.625" style="43" hidden="1" customWidth="1"/>
    <col min="7" max="7" width="17.5" style="43" hidden="1" customWidth="1"/>
    <col min="8" max="8" width="12.5" style="44" hidden="1" customWidth="1"/>
    <col min="9" max="9" width="7" style="45" hidden="1" customWidth="1"/>
    <col min="10" max="11" width="7" style="42" hidden="1" customWidth="1"/>
    <col min="12" max="12" width="13.875" style="42" hidden="1" customWidth="1"/>
    <col min="13" max="13" width="7.875" style="42" hidden="1" customWidth="1"/>
    <col min="14" max="14" width="9.5" style="42" hidden="1" customWidth="1"/>
    <col min="15" max="15" width="6.875" style="42" hidden="1" customWidth="1"/>
    <col min="16" max="16" width="9" style="42" hidden="1" customWidth="1"/>
    <col min="17" max="17" width="5.875" style="42" hidden="1" customWidth="1"/>
    <col min="18" max="18" width="5.25" style="42" hidden="1" customWidth="1"/>
    <col min="19" max="19" width="6.5" style="42" hidden="1" customWidth="1"/>
    <col min="20" max="21" width="7" style="42" hidden="1" customWidth="1"/>
    <col min="22" max="22" width="10.625" style="42" hidden="1" customWidth="1"/>
    <col min="23" max="23" width="10.5" style="42" hidden="1" customWidth="1"/>
    <col min="24" max="24" width="7" style="42" hidden="1" customWidth="1"/>
    <col min="25" max="16384" width="7" style="42"/>
  </cols>
  <sheetData>
    <row r="1" spans="1:24" ht="29.25" customHeight="1">
      <c r="A1" s="10" t="s">
        <v>858</v>
      </c>
    </row>
    <row r="2" spans="1:24" ht="28.5" customHeight="1">
      <c r="A2" s="346" t="s">
        <v>859</v>
      </c>
      <c r="B2" s="347"/>
      <c r="F2" s="42"/>
      <c r="G2" s="42"/>
      <c r="H2" s="42"/>
    </row>
    <row r="3" spans="1:24" s="37" customFormat="1" ht="21.75" customHeight="1">
      <c r="A3" s="40"/>
      <c r="B3" s="149" t="s">
        <v>0</v>
      </c>
      <c r="D3" s="37">
        <v>12.11</v>
      </c>
      <c r="F3" s="37">
        <v>12.22</v>
      </c>
      <c r="I3" s="41"/>
      <c r="L3" s="37">
        <v>1.2</v>
      </c>
    </row>
    <row r="4" spans="1:24" s="37" customFormat="1" ht="39" customHeight="1">
      <c r="A4" s="125" t="s">
        <v>25</v>
      </c>
      <c r="B4" s="49" t="s">
        <v>26</v>
      </c>
      <c r="F4" s="50" t="s">
        <v>27</v>
      </c>
      <c r="G4" s="50" t="s">
        <v>28</v>
      </c>
      <c r="H4" s="50" t="s">
        <v>29</v>
      </c>
      <c r="I4" s="41"/>
      <c r="L4" s="50" t="s">
        <v>27</v>
      </c>
      <c r="M4" s="72" t="s">
        <v>28</v>
      </c>
      <c r="N4" s="50" t="s">
        <v>29</v>
      </c>
    </row>
    <row r="5" spans="1:24" s="40" customFormat="1" ht="39" customHeight="1">
      <c r="A5" s="150" t="s">
        <v>30</v>
      </c>
      <c r="B5" s="129"/>
      <c r="C5" s="40">
        <v>105429</v>
      </c>
      <c r="D5" s="40">
        <v>595734.14</v>
      </c>
      <c r="E5" s="40">
        <f>104401+13602</f>
        <v>118003</v>
      </c>
      <c r="F5" s="151" t="s">
        <v>31</v>
      </c>
      <c r="G5" s="151" t="s">
        <v>32</v>
      </c>
      <c r="H5" s="151">
        <v>596221.15</v>
      </c>
      <c r="I5" s="40" t="e">
        <f>F5-A5</f>
        <v>#VALUE!</v>
      </c>
      <c r="J5" s="40">
        <f t="shared" ref="J5:J8" si="0">H5-B5</f>
        <v>596221.15</v>
      </c>
      <c r="K5" s="40">
        <v>75943</v>
      </c>
      <c r="L5" s="151" t="s">
        <v>31</v>
      </c>
      <c r="M5" s="151" t="s">
        <v>32</v>
      </c>
      <c r="N5" s="151">
        <v>643048.94999999995</v>
      </c>
      <c r="O5" s="40" t="e">
        <f>L5-A5</f>
        <v>#VALUE!</v>
      </c>
      <c r="P5" s="40">
        <f t="shared" ref="P5:P8" si="1">N5-B5</f>
        <v>643048.94999999995</v>
      </c>
      <c r="R5" s="40">
        <v>717759</v>
      </c>
      <c r="T5" s="154" t="s">
        <v>31</v>
      </c>
      <c r="U5" s="154" t="s">
        <v>32</v>
      </c>
      <c r="V5" s="154">
        <v>659380.53</v>
      </c>
      <c r="W5" s="40">
        <f t="shared" ref="W5:W8" si="2">B5-V5</f>
        <v>-659380.53</v>
      </c>
      <c r="X5" s="40" t="e">
        <f>T5-A5</f>
        <v>#VALUE!</v>
      </c>
    </row>
    <row r="6" spans="1:24" s="37" customFormat="1" ht="39" customHeight="1">
      <c r="A6" s="152" t="s">
        <v>592</v>
      </c>
      <c r="B6" s="139"/>
      <c r="C6" s="67"/>
      <c r="D6" s="67">
        <v>135.6</v>
      </c>
      <c r="F6" s="56" t="s">
        <v>56</v>
      </c>
      <c r="G6" s="56" t="s">
        <v>57</v>
      </c>
      <c r="H6" s="73">
        <v>135.6</v>
      </c>
      <c r="I6" s="41" t="e">
        <f>F6-A6</f>
        <v>#VALUE!</v>
      </c>
      <c r="J6" s="54">
        <f t="shared" si="0"/>
        <v>135.6</v>
      </c>
      <c r="K6" s="54"/>
      <c r="L6" s="56" t="s">
        <v>56</v>
      </c>
      <c r="M6" s="56" t="s">
        <v>57</v>
      </c>
      <c r="N6" s="73">
        <v>135.6</v>
      </c>
      <c r="O6" s="41" t="e">
        <f>L6-A6</f>
        <v>#VALUE!</v>
      </c>
      <c r="P6" s="54">
        <f t="shared" si="1"/>
        <v>135.6</v>
      </c>
      <c r="T6" s="78" t="s">
        <v>56</v>
      </c>
      <c r="U6" s="78" t="s">
        <v>57</v>
      </c>
      <c r="V6" s="79">
        <v>135.6</v>
      </c>
      <c r="W6" s="37">
        <f t="shared" si="2"/>
        <v>-135.6</v>
      </c>
      <c r="X6" s="37" t="e">
        <f>T6-A6</f>
        <v>#VALUE!</v>
      </c>
    </row>
    <row r="7" spans="1:24" s="37" customFormat="1" ht="39" customHeight="1">
      <c r="A7" s="150" t="s">
        <v>594</v>
      </c>
      <c r="B7" s="139"/>
      <c r="C7" s="54">
        <v>105429</v>
      </c>
      <c r="D7" s="55">
        <v>595734.14</v>
      </c>
      <c r="E7" s="37">
        <f>104401+13602</f>
        <v>118003</v>
      </c>
      <c r="F7" s="56" t="s">
        <v>31</v>
      </c>
      <c r="G7" s="56" t="s">
        <v>32</v>
      </c>
      <c r="H7" s="73">
        <v>596221.15</v>
      </c>
      <c r="I7" s="41" t="e">
        <f>F7-A7</f>
        <v>#VALUE!</v>
      </c>
      <c r="J7" s="54">
        <f t="shared" si="0"/>
        <v>596221.15</v>
      </c>
      <c r="K7" s="54">
        <v>75943</v>
      </c>
      <c r="L7" s="56" t="s">
        <v>31</v>
      </c>
      <c r="M7" s="56" t="s">
        <v>32</v>
      </c>
      <c r="N7" s="73">
        <v>643048.94999999995</v>
      </c>
      <c r="O7" s="41" t="e">
        <f>L7-A7</f>
        <v>#VALUE!</v>
      </c>
      <c r="P7" s="54">
        <f t="shared" si="1"/>
        <v>643048.94999999995</v>
      </c>
      <c r="R7" s="37">
        <v>717759</v>
      </c>
      <c r="T7" s="78" t="s">
        <v>31</v>
      </c>
      <c r="U7" s="78" t="s">
        <v>32</v>
      </c>
      <c r="V7" s="79">
        <v>659380.53</v>
      </c>
      <c r="W7" s="37">
        <f t="shared" si="2"/>
        <v>-659380.53</v>
      </c>
      <c r="X7" s="37" t="e">
        <f>T7-A7</f>
        <v>#VALUE!</v>
      </c>
    </row>
    <row r="8" spans="1:24" s="37" customFormat="1" ht="39" customHeight="1">
      <c r="A8" s="152" t="s">
        <v>592</v>
      </c>
      <c r="B8" s="139"/>
      <c r="C8" s="67"/>
      <c r="D8" s="67">
        <v>135.6</v>
      </c>
      <c r="F8" s="56" t="s">
        <v>56</v>
      </c>
      <c r="G8" s="56" t="s">
        <v>57</v>
      </c>
      <c r="H8" s="73">
        <v>135.6</v>
      </c>
      <c r="I8" s="41" t="e">
        <f>F8-A8</f>
        <v>#VALUE!</v>
      </c>
      <c r="J8" s="54">
        <f t="shared" si="0"/>
        <v>135.6</v>
      </c>
      <c r="K8" s="54"/>
      <c r="L8" s="56" t="s">
        <v>56</v>
      </c>
      <c r="M8" s="56" t="s">
        <v>57</v>
      </c>
      <c r="N8" s="73">
        <v>135.6</v>
      </c>
      <c r="O8" s="41" t="e">
        <f>L8-A8</f>
        <v>#VALUE!</v>
      </c>
      <c r="P8" s="54">
        <f t="shared" si="1"/>
        <v>135.6</v>
      </c>
      <c r="T8" s="78" t="s">
        <v>56</v>
      </c>
      <c r="U8" s="78" t="s">
        <v>57</v>
      </c>
      <c r="V8" s="79">
        <v>135.6</v>
      </c>
      <c r="W8" s="37">
        <f t="shared" si="2"/>
        <v>-135.6</v>
      </c>
      <c r="X8" s="37" t="e">
        <f>T8-A8</f>
        <v>#VALUE!</v>
      </c>
    </row>
    <row r="9" spans="1:24" s="37" customFormat="1" ht="39" customHeight="1">
      <c r="A9" s="153" t="s">
        <v>60</v>
      </c>
      <c r="B9" s="146"/>
      <c r="F9" s="50" t="str">
        <f>""</f>
        <v/>
      </c>
      <c r="G9" s="50" t="str">
        <f>""</f>
        <v/>
      </c>
      <c r="H9" s="50" t="str">
        <f>""</f>
        <v/>
      </c>
      <c r="I9" s="41"/>
      <c r="L9" s="50" t="str">
        <f>""</f>
        <v/>
      </c>
      <c r="M9" s="72" t="str">
        <f>""</f>
        <v/>
      </c>
      <c r="N9" s="50" t="str">
        <f>""</f>
        <v/>
      </c>
      <c r="V9" s="84" t="e">
        <f>V10+#REF!+#REF!+#REF!+#REF!+#REF!+#REF!+#REF!+#REF!+#REF!+#REF!+#REF!+#REF!+#REF!+#REF!+#REF!+#REF!+#REF!+#REF!+#REF!+#REF!</f>
        <v>#REF!</v>
      </c>
      <c r="W9" s="84" t="e">
        <f>W10+#REF!+#REF!+#REF!+#REF!+#REF!+#REF!+#REF!+#REF!+#REF!+#REF!+#REF!+#REF!+#REF!+#REF!+#REF!+#REF!+#REF!+#REF!+#REF!+#REF!</f>
        <v>#REF!</v>
      </c>
    </row>
    <row r="10" spans="1:24" ht="19.5" customHeight="1">
      <c r="A10" s="369" t="s">
        <v>595</v>
      </c>
      <c r="B10" s="370"/>
      <c r="P10" s="85"/>
      <c r="T10" s="86" t="s">
        <v>67</v>
      </c>
      <c r="U10" s="86" t="s">
        <v>531</v>
      </c>
      <c r="V10" s="87">
        <v>19998</v>
      </c>
      <c r="W10" s="42">
        <f>B10-V10</f>
        <v>-19998</v>
      </c>
      <c r="X10" s="42" t="e">
        <f>T10-A10</f>
        <v>#VALUE!</v>
      </c>
    </row>
    <row r="11" spans="1:24" ht="19.5" customHeight="1">
      <c r="P11" s="85"/>
      <c r="T11" s="86" t="s">
        <v>61</v>
      </c>
      <c r="U11" s="86" t="s">
        <v>62</v>
      </c>
      <c r="V11" s="87">
        <v>19998</v>
      </c>
      <c r="W11" s="42">
        <f>B11-V11</f>
        <v>-19998</v>
      </c>
      <c r="X11" s="42">
        <f>T11-A11</f>
        <v>23203</v>
      </c>
    </row>
    <row r="12" spans="1:24" ht="19.5" customHeight="1">
      <c r="P12" s="85"/>
      <c r="T12" s="86" t="s">
        <v>63</v>
      </c>
      <c r="U12" s="86" t="s">
        <v>64</v>
      </c>
      <c r="V12" s="87">
        <v>19998</v>
      </c>
      <c r="W12" s="42">
        <f>B12-V12</f>
        <v>-19998</v>
      </c>
      <c r="X12" s="42">
        <f>T12-A12</f>
        <v>2320301</v>
      </c>
    </row>
    <row r="13" spans="1:24" ht="19.5" customHeight="1">
      <c r="P13" s="85"/>
    </row>
    <row r="14" spans="1:24" ht="19.5" customHeight="1">
      <c r="P14" s="85"/>
    </row>
    <row r="15" spans="1:24" ht="19.5" customHeight="1">
      <c r="P15" s="85"/>
    </row>
    <row r="16" spans="1:24" ht="19.5" customHeight="1">
      <c r="P16" s="85"/>
    </row>
    <row r="17" spans="16:16" ht="19.5" customHeight="1">
      <c r="P17" s="85"/>
    </row>
    <row r="18" spans="16:16" ht="19.5" customHeight="1">
      <c r="P18" s="85"/>
    </row>
    <row r="19" spans="16:16" ht="19.5" customHeight="1">
      <c r="P19" s="85"/>
    </row>
    <row r="20" spans="16:16" ht="19.5" customHeight="1">
      <c r="P20" s="85"/>
    </row>
    <row r="21" spans="16:16" ht="19.5" customHeight="1">
      <c r="P21" s="85"/>
    </row>
    <row r="22" spans="16:16" ht="19.5" customHeight="1">
      <c r="P22" s="85"/>
    </row>
    <row r="23" spans="16:16" ht="19.5" customHeight="1">
      <c r="P23" s="85"/>
    </row>
    <row r="24" spans="16:16" ht="19.5" customHeight="1">
      <c r="P24" s="85"/>
    </row>
    <row r="25" spans="16:16" ht="19.5" customHeight="1">
      <c r="P25" s="85"/>
    </row>
  </sheetData>
  <mergeCells count="2">
    <mergeCell ref="A2:B2"/>
    <mergeCell ref="A10:B10"/>
  </mergeCells>
  <phoneticPr fontId="46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1" tint="0.499984740745262"/>
  </sheetPr>
  <dimension ref="A1:Y28"/>
  <sheetViews>
    <sheetView workbookViewId="0">
      <selection activeCell="AK7" sqref="AK7"/>
    </sheetView>
  </sheetViews>
  <sheetFormatPr defaultColWidth="7" defaultRowHeight="15"/>
  <cols>
    <col min="1" max="1" width="14.625" style="40" customWidth="1"/>
    <col min="2" max="2" width="46.625" style="37" customWidth="1"/>
    <col min="3" max="3" width="13" style="41" customWidth="1"/>
    <col min="4" max="4" width="10.375" style="37" hidden="1" customWidth="1"/>
    <col min="5" max="5" width="9.625" style="42" hidden="1" customWidth="1"/>
    <col min="6" max="6" width="8.125" style="42" hidden="1" customWidth="1"/>
    <col min="7" max="7" width="9.625" style="43" hidden="1" customWidth="1"/>
    <col min="8" max="8" width="17.5" style="43" hidden="1" customWidth="1"/>
    <col min="9" max="9" width="12.5" style="44" hidden="1" customWidth="1"/>
    <col min="10" max="10" width="7" style="45" hidden="1" customWidth="1"/>
    <col min="11" max="12" width="7" style="42" hidden="1" customWidth="1"/>
    <col min="13" max="13" width="13.875" style="42" hidden="1" customWidth="1"/>
    <col min="14" max="14" width="7.875" style="42" hidden="1" customWidth="1"/>
    <col min="15" max="15" width="9.5" style="42" hidden="1" customWidth="1"/>
    <col min="16" max="16" width="6.875" style="42" hidden="1" customWidth="1"/>
    <col min="17" max="17" width="9" style="42" hidden="1" customWidth="1"/>
    <col min="18" max="18" width="5.875" style="42" hidden="1" customWidth="1"/>
    <col min="19" max="19" width="5.25" style="42" hidden="1" customWidth="1"/>
    <col min="20" max="20" width="6.5" style="42" hidden="1" customWidth="1"/>
    <col min="21" max="22" width="7" style="42" hidden="1" customWidth="1"/>
    <col min="23" max="23" width="10.625" style="42" hidden="1" customWidth="1"/>
    <col min="24" max="24" width="10.5" style="42" hidden="1" customWidth="1"/>
    <col min="25" max="25" width="7" style="42" hidden="1" customWidth="1"/>
    <col min="26" max="16384" width="7" style="42"/>
  </cols>
  <sheetData>
    <row r="1" spans="1:25" ht="23.25" customHeight="1">
      <c r="A1" s="10" t="s">
        <v>860</v>
      </c>
    </row>
    <row r="2" spans="1:25" ht="23.25">
      <c r="A2" s="346" t="s">
        <v>861</v>
      </c>
      <c r="B2" s="366"/>
      <c r="C2" s="347"/>
      <c r="G2" s="42"/>
      <c r="H2" s="42"/>
      <c r="I2" s="42"/>
    </row>
    <row r="3" spans="1:25">
      <c r="C3" s="114" t="s">
        <v>521</v>
      </c>
      <c r="E3" s="42">
        <v>12.11</v>
      </c>
      <c r="G3" s="42">
        <v>12.22</v>
      </c>
      <c r="H3" s="42"/>
      <c r="I3" s="42"/>
      <c r="M3" s="42">
        <v>1.2</v>
      </c>
    </row>
    <row r="4" spans="1:25" ht="45.75" customHeight="1">
      <c r="A4" s="47" t="s">
        <v>65</v>
      </c>
      <c r="B4" s="48" t="s">
        <v>474</v>
      </c>
      <c r="C4" s="49" t="s">
        <v>26</v>
      </c>
      <c r="G4" s="132" t="s">
        <v>596</v>
      </c>
      <c r="H4" s="132" t="s">
        <v>597</v>
      </c>
      <c r="I4" s="132" t="s">
        <v>598</v>
      </c>
      <c r="M4" s="132" t="s">
        <v>596</v>
      </c>
      <c r="N4" s="135" t="s">
        <v>597</v>
      </c>
      <c r="O4" s="132" t="s">
        <v>598</v>
      </c>
    </row>
    <row r="5" spans="1:25" ht="45.75" customHeight="1">
      <c r="A5" s="51" t="s">
        <v>599</v>
      </c>
      <c r="B5" s="52" t="s">
        <v>600</v>
      </c>
      <c r="C5" s="139"/>
      <c r="D5" s="54">
        <v>105429</v>
      </c>
      <c r="E5" s="130">
        <v>595734.14</v>
      </c>
      <c r="F5" s="42">
        <f>104401+13602</f>
        <v>118003</v>
      </c>
      <c r="G5" s="43" t="s">
        <v>31</v>
      </c>
      <c r="H5" s="43" t="s">
        <v>527</v>
      </c>
      <c r="I5" s="44">
        <v>596221.15</v>
      </c>
      <c r="J5" s="45">
        <f t="shared" ref="J5:J11" si="0">G5-A5</f>
        <v>-22</v>
      </c>
      <c r="K5" s="85">
        <f t="shared" ref="K5:K11" si="1">I5-C5</f>
        <v>596221.15</v>
      </c>
      <c r="L5" s="85">
        <v>75943</v>
      </c>
      <c r="M5" s="43" t="s">
        <v>31</v>
      </c>
      <c r="N5" s="43" t="s">
        <v>527</v>
      </c>
      <c r="O5" s="44">
        <v>643048.94999999995</v>
      </c>
      <c r="P5" s="45">
        <f t="shared" ref="P5:P11" si="2">M5-A5</f>
        <v>-22</v>
      </c>
      <c r="Q5" s="85">
        <f t="shared" ref="Q5:Q11" si="3">O5-C5</f>
        <v>643048.94999999995</v>
      </c>
      <c r="S5" s="42">
        <v>717759</v>
      </c>
      <c r="U5" s="86" t="s">
        <v>31</v>
      </c>
      <c r="V5" s="86" t="s">
        <v>527</v>
      </c>
      <c r="W5" s="87">
        <v>659380.53</v>
      </c>
      <c r="X5" s="42">
        <f t="shared" ref="X5:X11" si="4">C5-W5</f>
        <v>-659380.53</v>
      </c>
      <c r="Y5" s="42">
        <f t="shared" ref="Y5:Y11" si="5">U5-A5</f>
        <v>-22</v>
      </c>
    </row>
    <row r="6" spans="1:25" s="137" customFormat="1" ht="45.75" customHeight="1">
      <c r="A6" s="57" t="s">
        <v>601</v>
      </c>
      <c r="B6" s="140" t="s">
        <v>602</v>
      </c>
      <c r="C6" s="131"/>
      <c r="D6" s="141"/>
      <c r="E6" s="137">
        <v>7616.62</v>
      </c>
      <c r="G6" s="142" t="s">
        <v>34</v>
      </c>
      <c r="H6" s="142" t="s">
        <v>603</v>
      </c>
      <c r="I6" s="142">
        <v>7616.62</v>
      </c>
      <c r="J6" s="137">
        <f t="shared" si="0"/>
        <v>-2200</v>
      </c>
      <c r="K6" s="137">
        <f t="shared" si="1"/>
        <v>7616.62</v>
      </c>
      <c r="M6" s="142" t="s">
        <v>34</v>
      </c>
      <c r="N6" s="142" t="s">
        <v>603</v>
      </c>
      <c r="O6" s="142">
        <v>7749.58</v>
      </c>
      <c r="P6" s="137">
        <f t="shared" si="2"/>
        <v>-2200</v>
      </c>
      <c r="Q6" s="137">
        <f t="shared" si="3"/>
        <v>7749.58</v>
      </c>
      <c r="U6" s="147" t="s">
        <v>34</v>
      </c>
      <c r="V6" s="147" t="s">
        <v>603</v>
      </c>
      <c r="W6" s="147">
        <v>8475.4699999999993</v>
      </c>
      <c r="X6" s="137">
        <f t="shared" si="4"/>
        <v>-8475.4699999999993</v>
      </c>
      <c r="Y6" s="137">
        <f t="shared" si="5"/>
        <v>-2200</v>
      </c>
    </row>
    <row r="7" spans="1:25" s="138" customFormat="1" ht="45.75" customHeight="1">
      <c r="A7" s="61" t="s">
        <v>604</v>
      </c>
      <c r="B7" s="61" t="s">
        <v>605</v>
      </c>
      <c r="C7" s="61"/>
      <c r="D7" s="143"/>
      <c r="E7" s="138">
        <v>3922.87</v>
      </c>
      <c r="G7" s="144" t="s">
        <v>52</v>
      </c>
      <c r="H7" s="144" t="s">
        <v>606</v>
      </c>
      <c r="I7" s="144">
        <v>3922.87</v>
      </c>
      <c r="J7" s="138">
        <f t="shared" si="0"/>
        <v>-220000</v>
      </c>
      <c r="K7" s="138">
        <f t="shared" si="1"/>
        <v>3922.87</v>
      </c>
      <c r="L7" s="138">
        <v>750</v>
      </c>
      <c r="M7" s="144" t="s">
        <v>52</v>
      </c>
      <c r="N7" s="144" t="s">
        <v>606</v>
      </c>
      <c r="O7" s="144">
        <v>4041.81</v>
      </c>
      <c r="P7" s="138">
        <f t="shared" si="2"/>
        <v>-220000</v>
      </c>
      <c r="Q7" s="138">
        <f t="shared" si="3"/>
        <v>4041.81</v>
      </c>
      <c r="U7" s="148" t="s">
        <v>52</v>
      </c>
      <c r="V7" s="148" t="s">
        <v>606</v>
      </c>
      <c r="W7" s="148">
        <v>4680.9399999999996</v>
      </c>
      <c r="X7" s="138">
        <f t="shared" si="4"/>
        <v>-4680.9399999999996</v>
      </c>
      <c r="Y7" s="138">
        <f t="shared" si="5"/>
        <v>-220000</v>
      </c>
    </row>
    <row r="8" spans="1:25" ht="45.75" customHeight="1">
      <c r="A8" s="131" t="s">
        <v>592</v>
      </c>
      <c r="B8" s="62"/>
      <c r="C8" s="139"/>
      <c r="D8" s="67"/>
      <c r="E8" s="145">
        <v>135.6</v>
      </c>
      <c r="G8" s="43" t="s">
        <v>56</v>
      </c>
      <c r="H8" s="43" t="s">
        <v>607</v>
      </c>
      <c r="I8" s="44">
        <v>135.6</v>
      </c>
      <c r="J8" s="45" t="e">
        <f t="shared" si="0"/>
        <v>#VALUE!</v>
      </c>
      <c r="K8" s="85">
        <f t="shared" si="1"/>
        <v>135.6</v>
      </c>
      <c r="L8" s="85"/>
      <c r="M8" s="43" t="s">
        <v>56</v>
      </c>
      <c r="N8" s="43" t="s">
        <v>607</v>
      </c>
      <c r="O8" s="44">
        <v>135.6</v>
      </c>
      <c r="P8" s="45" t="e">
        <f t="shared" si="2"/>
        <v>#VALUE!</v>
      </c>
      <c r="Q8" s="85">
        <f t="shared" si="3"/>
        <v>135.6</v>
      </c>
      <c r="U8" s="86" t="s">
        <v>56</v>
      </c>
      <c r="V8" s="86" t="s">
        <v>607</v>
      </c>
      <c r="W8" s="87">
        <v>135.6</v>
      </c>
      <c r="X8" s="42">
        <f t="shared" si="4"/>
        <v>-135.6</v>
      </c>
      <c r="Y8" s="42" t="e">
        <f t="shared" si="5"/>
        <v>#VALUE!</v>
      </c>
    </row>
    <row r="9" spans="1:25" ht="45.75" customHeight="1">
      <c r="A9" s="57" t="s">
        <v>608</v>
      </c>
      <c r="B9" s="57" t="s">
        <v>609</v>
      </c>
      <c r="C9" s="139"/>
      <c r="D9" s="54"/>
      <c r="E9" s="85">
        <v>7616.62</v>
      </c>
      <c r="G9" s="43" t="s">
        <v>34</v>
      </c>
      <c r="H9" s="43" t="s">
        <v>603</v>
      </c>
      <c r="I9" s="44">
        <v>7616.62</v>
      </c>
      <c r="J9" s="45">
        <f t="shared" si="0"/>
        <v>-2201</v>
      </c>
      <c r="K9" s="85">
        <f t="shared" si="1"/>
        <v>7616.62</v>
      </c>
      <c r="L9" s="85"/>
      <c r="M9" s="43" t="s">
        <v>34</v>
      </c>
      <c r="N9" s="43" t="s">
        <v>603</v>
      </c>
      <c r="O9" s="44">
        <v>7749.58</v>
      </c>
      <c r="P9" s="45">
        <f t="shared" si="2"/>
        <v>-2201</v>
      </c>
      <c r="Q9" s="85">
        <f t="shared" si="3"/>
        <v>7749.58</v>
      </c>
      <c r="U9" s="86" t="s">
        <v>34</v>
      </c>
      <c r="V9" s="86" t="s">
        <v>603</v>
      </c>
      <c r="W9" s="87">
        <v>8475.4699999999993</v>
      </c>
      <c r="X9" s="42">
        <f t="shared" si="4"/>
        <v>-8475.4699999999993</v>
      </c>
      <c r="Y9" s="42">
        <f t="shared" si="5"/>
        <v>-2201</v>
      </c>
    </row>
    <row r="10" spans="1:25" ht="45.75" customHeight="1">
      <c r="A10" s="61" t="s">
        <v>610</v>
      </c>
      <c r="B10" s="61" t="s">
        <v>611</v>
      </c>
      <c r="C10" s="139"/>
      <c r="D10" s="54"/>
      <c r="E10" s="85">
        <v>3922.87</v>
      </c>
      <c r="G10" s="43" t="s">
        <v>52</v>
      </c>
      <c r="H10" s="43" t="s">
        <v>606</v>
      </c>
      <c r="I10" s="44">
        <v>3922.87</v>
      </c>
      <c r="J10" s="45">
        <f t="shared" si="0"/>
        <v>-220100</v>
      </c>
      <c r="K10" s="85">
        <f t="shared" si="1"/>
        <v>3922.87</v>
      </c>
      <c r="L10" s="85">
        <v>750</v>
      </c>
      <c r="M10" s="43" t="s">
        <v>52</v>
      </c>
      <c r="N10" s="43" t="s">
        <v>606</v>
      </c>
      <c r="O10" s="44">
        <v>4041.81</v>
      </c>
      <c r="P10" s="45">
        <f t="shared" si="2"/>
        <v>-220100</v>
      </c>
      <c r="Q10" s="85">
        <f t="shared" si="3"/>
        <v>4041.81</v>
      </c>
      <c r="U10" s="86" t="s">
        <v>52</v>
      </c>
      <c r="V10" s="86" t="s">
        <v>606</v>
      </c>
      <c r="W10" s="87">
        <v>4680.9399999999996</v>
      </c>
      <c r="X10" s="42">
        <f t="shared" si="4"/>
        <v>-4680.9399999999996</v>
      </c>
      <c r="Y10" s="42">
        <f t="shared" si="5"/>
        <v>-220100</v>
      </c>
    </row>
    <row r="11" spans="1:25" ht="45.75" customHeight="1">
      <c r="A11" s="131" t="s">
        <v>592</v>
      </c>
      <c r="B11" s="62"/>
      <c r="C11" s="139"/>
      <c r="D11" s="67"/>
      <c r="E11" s="145">
        <v>135.6</v>
      </c>
      <c r="G11" s="43" t="s">
        <v>56</v>
      </c>
      <c r="H11" s="43" t="s">
        <v>607</v>
      </c>
      <c r="I11" s="44">
        <v>135.6</v>
      </c>
      <c r="J11" s="45" t="e">
        <f t="shared" si="0"/>
        <v>#VALUE!</v>
      </c>
      <c r="K11" s="85">
        <f t="shared" si="1"/>
        <v>135.6</v>
      </c>
      <c r="L11" s="85"/>
      <c r="M11" s="43" t="s">
        <v>56</v>
      </c>
      <c r="N11" s="43" t="s">
        <v>607</v>
      </c>
      <c r="O11" s="44">
        <v>135.6</v>
      </c>
      <c r="P11" s="45" t="e">
        <f t="shared" si="2"/>
        <v>#VALUE!</v>
      </c>
      <c r="Q11" s="85">
        <f t="shared" si="3"/>
        <v>135.6</v>
      </c>
      <c r="U11" s="86" t="s">
        <v>56</v>
      </c>
      <c r="V11" s="86" t="s">
        <v>607</v>
      </c>
      <c r="W11" s="87">
        <v>135.6</v>
      </c>
      <c r="X11" s="42">
        <f t="shared" si="4"/>
        <v>-135.6</v>
      </c>
      <c r="Y11" s="42" t="e">
        <f t="shared" si="5"/>
        <v>#VALUE!</v>
      </c>
    </row>
    <row r="12" spans="1:25" ht="45.75" customHeight="1">
      <c r="A12" s="371" t="s">
        <v>529</v>
      </c>
      <c r="B12" s="372"/>
      <c r="C12" s="146"/>
      <c r="G12" s="132" t="str">
        <f>""</f>
        <v/>
      </c>
      <c r="H12" s="132" t="str">
        <f>""</f>
        <v/>
      </c>
      <c r="I12" s="132" t="str">
        <f>""</f>
        <v/>
      </c>
      <c r="M12" s="132" t="str">
        <f>""</f>
        <v/>
      </c>
      <c r="N12" s="135" t="str">
        <f>""</f>
        <v/>
      </c>
      <c r="O12" s="132" t="str">
        <f>""</f>
        <v/>
      </c>
      <c r="W12" s="84" t="e">
        <f>W13+#REF!+#REF!+#REF!+#REF!+#REF!+#REF!+#REF!+#REF!+#REF!+#REF!+#REF!+#REF!+#REF!+#REF!+#REF!+#REF!+#REF!+#REF!+#REF!+#REF!</f>
        <v>#REF!</v>
      </c>
      <c r="X12" s="84" t="e">
        <f>X13+#REF!+#REF!+#REF!+#REF!+#REF!+#REF!+#REF!+#REF!+#REF!+#REF!+#REF!+#REF!+#REF!+#REF!+#REF!+#REF!+#REF!+#REF!+#REF!+#REF!</f>
        <v>#REF!</v>
      </c>
    </row>
    <row r="13" spans="1:25" ht="19.5" customHeight="1">
      <c r="A13" s="369" t="s">
        <v>595</v>
      </c>
      <c r="B13" s="370"/>
      <c r="Q13" s="85"/>
      <c r="U13" s="86" t="s">
        <v>67</v>
      </c>
      <c r="V13" s="86" t="s">
        <v>531</v>
      </c>
      <c r="W13" s="87">
        <v>19998</v>
      </c>
      <c r="X13" s="42">
        <f>C13-W13</f>
        <v>-19998</v>
      </c>
      <c r="Y13" s="42" t="e">
        <f>U13-A13</f>
        <v>#VALUE!</v>
      </c>
    </row>
    <row r="14" spans="1:25" ht="19.5" customHeight="1">
      <c r="Q14" s="85"/>
      <c r="U14" s="86" t="s">
        <v>61</v>
      </c>
      <c r="V14" s="86" t="s">
        <v>62</v>
      </c>
      <c r="W14" s="87">
        <v>19998</v>
      </c>
      <c r="X14" s="42">
        <f>C14-W14</f>
        <v>-19998</v>
      </c>
      <c r="Y14" s="42">
        <f>U14-A14</f>
        <v>23203</v>
      </c>
    </row>
    <row r="15" spans="1:25" ht="19.5" customHeight="1">
      <c r="Q15" s="85"/>
      <c r="U15" s="86" t="s">
        <v>63</v>
      </c>
      <c r="V15" s="86" t="s">
        <v>64</v>
      </c>
      <c r="W15" s="87">
        <v>19998</v>
      </c>
      <c r="X15" s="42">
        <f>C15-W15</f>
        <v>-19998</v>
      </c>
      <c r="Y15" s="42">
        <f>U15-A15</f>
        <v>2320301</v>
      </c>
    </row>
    <row r="16" spans="1:25" ht="19.5" customHeight="1">
      <c r="Q16" s="85"/>
    </row>
    <row r="17" spans="17:17" ht="19.5" customHeight="1">
      <c r="Q17" s="85"/>
    </row>
    <row r="18" spans="17:17" ht="19.5" customHeight="1">
      <c r="Q18" s="85"/>
    </row>
    <row r="19" spans="17:17" ht="19.5" customHeight="1">
      <c r="Q19" s="85"/>
    </row>
    <row r="20" spans="17:17" ht="19.5" customHeight="1">
      <c r="Q20" s="85"/>
    </row>
    <row r="21" spans="17:17" ht="19.5" customHeight="1">
      <c r="Q21" s="85"/>
    </row>
    <row r="22" spans="17:17" ht="19.5" customHeight="1">
      <c r="Q22" s="85"/>
    </row>
    <row r="23" spans="17:17" ht="19.5" customHeight="1">
      <c r="Q23" s="85"/>
    </row>
    <row r="24" spans="17:17" ht="19.5" customHeight="1">
      <c r="Q24" s="85"/>
    </row>
    <row r="25" spans="17:17" ht="19.5" customHeight="1">
      <c r="Q25" s="85"/>
    </row>
    <row r="26" spans="17:17" ht="19.5" customHeight="1">
      <c r="Q26" s="85"/>
    </row>
    <row r="27" spans="17:17" ht="19.5" customHeight="1">
      <c r="Q27" s="85"/>
    </row>
    <row r="28" spans="17:17" ht="19.5" customHeight="1">
      <c r="Q28" s="85"/>
    </row>
  </sheetData>
  <mergeCells count="3">
    <mergeCell ref="A2:C2"/>
    <mergeCell ref="A12:B12"/>
    <mergeCell ref="A13:B13"/>
  </mergeCells>
  <phoneticPr fontId="46" type="noConversion"/>
  <printOptions horizontalCentered="1"/>
  <pageMargins left="0.74803149606299202" right="0.74803149606299202" top="0.98425196850393704" bottom="0.98425196850393704" header="0.511811023622047" footer="0.511811023622047"/>
  <pageSetup paperSize="9" scale="95" orientation="portrait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theme="1" tint="0.499984740745262"/>
  </sheetPr>
  <dimension ref="A1:X28"/>
  <sheetViews>
    <sheetView workbookViewId="0">
      <selection activeCell="AH6" sqref="AH6"/>
    </sheetView>
  </sheetViews>
  <sheetFormatPr defaultColWidth="7" defaultRowHeight="15"/>
  <cols>
    <col min="1" max="2" width="37" style="40" customWidth="1"/>
    <col min="3" max="3" width="10.375" style="37" hidden="1" customWidth="1"/>
    <col min="4" max="4" width="9.625" style="42" hidden="1" customWidth="1"/>
    <col min="5" max="5" width="8.125" style="42" hidden="1" customWidth="1"/>
    <col min="6" max="6" width="9.625" style="43" hidden="1" customWidth="1"/>
    <col min="7" max="7" width="17.5" style="43" hidden="1" customWidth="1"/>
    <col min="8" max="8" width="12.5" style="44" hidden="1" customWidth="1"/>
    <col min="9" max="9" width="7" style="45" hidden="1" customWidth="1"/>
    <col min="10" max="11" width="7" style="42" hidden="1" customWidth="1"/>
    <col min="12" max="12" width="13.875" style="42" hidden="1" customWidth="1"/>
    <col min="13" max="13" width="7.875" style="42" hidden="1" customWidth="1"/>
    <col min="14" max="14" width="9.5" style="42" hidden="1" customWidth="1"/>
    <col min="15" max="15" width="6.875" style="42" hidden="1" customWidth="1"/>
    <col min="16" max="16" width="9" style="42" hidden="1" customWidth="1"/>
    <col min="17" max="17" width="5.875" style="42" hidden="1" customWidth="1"/>
    <col min="18" max="18" width="5.25" style="42" hidden="1" customWidth="1"/>
    <col min="19" max="19" width="6.5" style="42" hidden="1" customWidth="1"/>
    <col min="20" max="21" width="7" style="42" hidden="1" customWidth="1"/>
    <col min="22" max="22" width="10.625" style="42" hidden="1" customWidth="1"/>
    <col min="23" max="23" width="10.5" style="42" hidden="1" customWidth="1"/>
    <col min="24" max="24" width="7" style="42" hidden="1" customWidth="1"/>
    <col min="25" max="16384" width="7" style="42"/>
  </cols>
  <sheetData>
    <row r="1" spans="1:24" ht="21.75" customHeight="1">
      <c r="A1" s="10" t="s">
        <v>862</v>
      </c>
      <c r="B1" s="32"/>
    </row>
    <row r="2" spans="1:24" ht="51.75" customHeight="1">
      <c r="A2" s="373" t="s">
        <v>863</v>
      </c>
      <c r="B2" s="374"/>
      <c r="F2" s="42"/>
      <c r="G2" s="42"/>
      <c r="H2" s="42"/>
    </row>
    <row r="3" spans="1:24" ht="28.5" customHeight="1">
      <c r="B3" s="114" t="s">
        <v>521</v>
      </c>
      <c r="D3" s="42">
        <v>12.11</v>
      </c>
      <c r="F3" s="42">
        <v>12.22</v>
      </c>
      <c r="G3" s="42"/>
      <c r="H3" s="42"/>
      <c r="L3" s="42">
        <v>1.2</v>
      </c>
    </row>
    <row r="4" spans="1:24" s="124" customFormat="1" ht="39.75" customHeight="1">
      <c r="A4" s="125" t="s">
        <v>522</v>
      </c>
      <c r="B4" s="125" t="s">
        <v>2</v>
      </c>
      <c r="C4" s="126"/>
      <c r="F4" s="127" t="s">
        <v>523</v>
      </c>
      <c r="G4" s="127" t="s">
        <v>524</v>
      </c>
      <c r="H4" s="127" t="s">
        <v>525</v>
      </c>
      <c r="I4" s="133"/>
      <c r="L4" s="127" t="s">
        <v>523</v>
      </c>
      <c r="M4" s="134" t="s">
        <v>524</v>
      </c>
      <c r="N4" s="127" t="s">
        <v>525</v>
      </c>
    </row>
    <row r="5" spans="1:24" ht="39.75" customHeight="1">
      <c r="A5" s="128" t="s">
        <v>612</v>
      </c>
      <c r="B5" s="129"/>
      <c r="C5" s="54">
        <v>105429</v>
      </c>
      <c r="D5" s="130">
        <v>595734.14</v>
      </c>
      <c r="E5" s="42">
        <f>104401+13602</f>
        <v>118003</v>
      </c>
      <c r="F5" s="43" t="s">
        <v>31</v>
      </c>
      <c r="G5" s="43" t="s">
        <v>527</v>
      </c>
      <c r="H5" s="44">
        <v>596221.15</v>
      </c>
      <c r="I5" s="45" t="e">
        <f>F5-A5</f>
        <v>#VALUE!</v>
      </c>
      <c r="J5" s="85" t="e">
        <f>H5-#REF!</f>
        <v>#REF!</v>
      </c>
      <c r="K5" s="85">
        <v>75943</v>
      </c>
      <c r="L5" s="43" t="s">
        <v>31</v>
      </c>
      <c r="M5" s="43" t="s">
        <v>527</v>
      </c>
      <c r="N5" s="44">
        <v>643048.94999999995</v>
      </c>
      <c r="O5" s="45" t="e">
        <f>L5-A5</f>
        <v>#VALUE!</v>
      </c>
      <c r="P5" s="85" t="e">
        <f>N5-#REF!</f>
        <v>#REF!</v>
      </c>
      <c r="R5" s="42">
        <v>717759</v>
      </c>
      <c r="T5" s="86" t="s">
        <v>31</v>
      </c>
      <c r="U5" s="86" t="s">
        <v>527</v>
      </c>
      <c r="V5" s="87">
        <v>659380.53</v>
      </c>
      <c r="W5" s="42" t="e">
        <f>#REF!-V5</f>
        <v>#REF!</v>
      </c>
      <c r="X5" s="42" t="e">
        <f>T5-A5</f>
        <v>#VALUE!</v>
      </c>
    </row>
    <row r="6" spans="1:24" ht="39.75" customHeight="1">
      <c r="A6" s="128" t="s">
        <v>613</v>
      </c>
      <c r="B6" s="129"/>
      <c r="C6" s="54"/>
      <c r="D6" s="130"/>
      <c r="J6" s="85"/>
      <c r="K6" s="85"/>
      <c r="L6" s="43"/>
      <c r="M6" s="43"/>
      <c r="N6" s="44"/>
      <c r="O6" s="45"/>
      <c r="P6" s="85"/>
      <c r="T6" s="86"/>
      <c r="U6" s="86"/>
      <c r="V6" s="87"/>
    </row>
    <row r="7" spans="1:24" ht="39.75" customHeight="1">
      <c r="A7" s="128" t="s">
        <v>614</v>
      </c>
      <c r="B7" s="129"/>
      <c r="C7" s="54"/>
      <c r="D7" s="130"/>
      <c r="J7" s="85"/>
      <c r="K7" s="85"/>
      <c r="L7" s="43"/>
      <c r="M7" s="43"/>
      <c r="N7" s="44"/>
      <c r="O7" s="45"/>
      <c r="P7" s="85"/>
      <c r="T7" s="86"/>
      <c r="U7" s="86"/>
      <c r="V7" s="87"/>
    </row>
    <row r="8" spans="1:24" ht="39.75" customHeight="1">
      <c r="A8" s="128" t="s">
        <v>615</v>
      </c>
      <c r="B8" s="129"/>
      <c r="C8" s="54"/>
      <c r="D8" s="130"/>
      <c r="J8" s="85"/>
      <c r="K8" s="85"/>
      <c r="L8" s="43"/>
      <c r="M8" s="43"/>
      <c r="N8" s="44"/>
      <c r="O8" s="45"/>
      <c r="P8" s="85"/>
      <c r="T8" s="86"/>
      <c r="U8" s="86"/>
      <c r="V8" s="87"/>
    </row>
    <row r="9" spans="1:24" ht="39.75" customHeight="1">
      <c r="A9" s="128" t="s">
        <v>616</v>
      </c>
      <c r="B9" s="129"/>
      <c r="C9" s="54"/>
      <c r="D9" s="130"/>
      <c r="J9" s="85"/>
      <c r="K9" s="85"/>
      <c r="L9" s="43"/>
      <c r="M9" s="43"/>
      <c r="N9" s="44"/>
      <c r="O9" s="45"/>
      <c r="P9" s="85"/>
      <c r="T9" s="86"/>
      <c r="U9" s="86"/>
      <c r="V9" s="87"/>
    </row>
    <row r="10" spans="1:24" ht="39.75" customHeight="1">
      <c r="A10" s="128" t="s">
        <v>592</v>
      </c>
      <c r="B10" s="129"/>
      <c r="C10" s="54"/>
      <c r="D10" s="130"/>
      <c r="J10" s="85"/>
      <c r="K10" s="85"/>
      <c r="L10" s="43"/>
      <c r="M10" s="43"/>
      <c r="N10" s="44"/>
      <c r="O10" s="45"/>
      <c r="P10" s="85"/>
      <c r="T10" s="86"/>
      <c r="U10" s="86"/>
      <c r="V10" s="87"/>
    </row>
    <row r="11" spans="1:24" ht="39.75" customHeight="1">
      <c r="A11" s="128" t="s">
        <v>528</v>
      </c>
      <c r="B11" s="131"/>
      <c r="C11" s="54"/>
      <c r="D11" s="85"/>
      <c r="J11" s="85"/>
      <c r="K11" s="85"/>
      <c r="L11" s="43"/>
      <c r="M11" s="43"/>
      <c r="N11" s="44"/>
      <c r="O11" s="45"/>
      <c r="P11" s="85"/>
      <c r="T11" s="86"/>
      <c r="U11" s="86"/>
      <c r="V11" s="87"/>
    </row>
    <row r="12" spans="1:24" ht="39.75" customHeight="1">
      <c r="A12" s="47" t="s">
        <v>529</v>
      </c>
      <c r="B12" s="129"/>
      <c r="F12" s="132" t="str">
        <f>""</f>
        <v/>
      </c>
      <c r="G12" s="132" t="str">
        <f>""</f>
        <v/>
      </c>
      <c r="H12" s="132" t="str">
        <f>""</f>
        <v/>
      </c>
      <c r="L12" s="132" t="str">
        <f>""</f>
        <v/>
      </c>
      <c r="M12" s="135" t="str">
        <f>""</f>
        <v/>
      </c>
      <c r="N12" s="132" t="str">
        <f>""</f>
        <v/>
      </c>
      <c r="V12" s="136" t="e">
        <f>V13+#REF!+#REF!+#REF!+#REF!+#REF!+#REF!+#REF!+#REF!+#REF!+#REF!+#REF!+#REF!+#REF!+#REF!+#REF!+#REF!+#REF!+#REF!+#REF!+#REF!</f>
        <v>#REF!</v>
      </c>
      <c r="W12" s="136" t="e">
        <f>W13+#REF!+#REF!+#REF!+#REF!+#REF!+#REF!+#REF!+#REF!+#REF!+#REF!+#REF!+#REF!+#REF!+#REF!+#REF!+#REF!+#REF!+#REF!+#REF!+#REF!</f>
        <v>#REF!</v>
      </c>
    </row>
    <row r="13" spans="1:24" ht="19.5" customHeight="1">
      <c r="A13" s="369" t="s">
        <v>595</v>
      </c>
      <c r="B13" s="370"/>
      <c r="P13" s="85"/>
      <c r="T13" s="86" t="s">
        <v>67</v>
      </c>
      <c r="U13" s="86" t="s">
        <v>531</v>
      </c>
      <c r="V13" s="87">
        <v>19998</v>
      </c>
      <c r="W13" s="42" t="e">
        <f>#REF!-V13</f>
        <v>#REF!</v>
      </c>
      <c r="X13" s="42" t="e">
        <f>T13-A13</f>
        <v>#VALUE!</v>
      </c>
    </row>
    <row r="14" spans="1:24" ht="19.5" customHeight="1">
      <c r="P14" s="85"/>
      <c r="T14" s="86" t="s">
        <v>61</v>
      </c>
      <c r="U14" s="86" t="s">
        <v>62</v>
      </c>
      <c r="V14" s="87">
        <v>19998</v>
      </c>
      <c r="W14" s="42" t="e">
        <f>#REF!-V14</f>
        <v>#REF!</v>
      </c>
      <c r="X14" s="42">
        <f>T14-A14</f>
        <v>23203</v>
      </c>
    </row>
    <row r="15" spans="1:24" ht="19.5" customHeight="1">
      <c r="P15" s="85"/>
      <c r="T15" s="86" t="s">
        <v>63</v>
      </c>
      <c r="U15" s="86" t="s">
        <v>64</v>
      </c>
      <c r="V15" s="87">
        <v>19998</v>
      </c>
      <c r="W15" s="42" t="e">
        <f>#REF!-V15</f>
        <v>#REF!</v>
      </c>
      <c r="X15" s="42">
        <f>T15-A15</f>
        <v>2320301</v>
      </c>
    </row>
    <row r="16" spans="1:24" ht="19.5" customHeight="1">
      <c r="P16" s="85"/>
    </row>
    <row r="17" spans="16:16" s="42" customFormat="1" ht="19.5" customHeight="1">
      <c r="P17" s="85"/>
    </row>
    <row r="18" spans="16:16" s="42" customFormat="1" ht="19.5" customHeight="1">
      <c r="P18" s="85"/>
    </row>
    <row r="19" spans="16:16" s="42" customFormat="1" ht="19.5" customHeight="1">
      <c r="P19" s="85"/>
    </row>
    <row r="20" spans="16:16" s="42" customFormat="1" ht="19.5" customHeight="1">
      <c r="P20" s="85"/>
    </row>
    <row r="21" spans="16:16" s="42" customFormat="1" ht="19.5" customHeight="1">
      <c r="P21" s="85"/>
    </row>
    <row r="22" spans="16:16" s="42" customFormat="1" ht="19.5" customHeight="1">
      <c r="P22" s="85"/>
    </row>
    <row r="23" spans="16:16" s="42" customFormat="1" ht="19.5" customHeight="1">
      <c r="P23" s="85"/>
    </row>
    <row r="24" spans="16:16" s="42" customFormat="1" ht="19.5" customHeight="1">
      <c r="P24" s="85"/>
    </row>
    <row r="25" spans="16:16" s="42" customFormat="1" ht="19.5" customHeight="1">
      <c r="P25" s="85"/>
    </row>
    <row r="26" spans="16:16" s="42" customFormat="1" ht="19.5" customHeight="1">
      <c r="P26" s="85"/>
    </row>
    <row r="27" spans="16:16" s="42" customFormat="1" ht="19.5" customHeight="1">
      <c r="P27" s="85"/>
    </row>
    <row r="28" spans="16:16" s="42" customFormat="1" ht="19.5" customHeight="1">
      <c r="P28" s="85"/>
    </row>
  </sheetData>
  <mergeCells count="2">
    <mergeCell ref="A2:B2"/>
    <mergeCell ref="A13:B13"/>
  </mergeCells>
  <phoneticPr fontId="46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theme="1" tint="0.499984740745262"/>
  </sheetPr>
  <dimension ref="A1:WVN9"/>
  <sheetViews>
    <sheetView workbookViewId="0">
      <selection activeCell="L19" sqref="L19"/>
    </sheetView>
  </sheetViews>
  <sheetFormatPr defaultColWidth="7.875" defaultRowHeight="15.75"/>
  <cols>
    <col min="1" max="1" width="37.625" style="109" customWidth="1"/>
    <col min="2" max="2" width="42.875" style="109" customWidth="1"/>
    <col min="3" max="3" width="8" style="109" customWidth="1"/>
    <col min="4" max="4" width="7.875" style="109" customWidth="1"/>
    <col min="5" max="5" width="8.5" style="109" hidden="1" customWidth="1"/>
    <col min="6" max="6" width="7.875" style="109" hidden="1" customWidth="1"/>
    <col min="7" max="254" width="7.875" style="109"/>
    <col min="255" max="255" width="35.75" style="109" customWidth="1"/>
    <col min="256" max="256" width="7.875" style="109" hidden="1" customWidth="1"/>
    <col min="257" max="258" width="12" style="109" customWidth="1"/>
    <col min="259" max="259" width="8" style="109" customWidth="1"/>
    <col min="260" max="260" width="7.875" style="109" customWidth="1"/>
    <col min="261" max="262" width="7.875" style="109" hidden="1" customWidth="1"/>
    <col min="263" max="510" width="7.875" style="109"/>
    <col min="511" max="511" width="35.75" style="109" customWidth="1"/>
    <col min="512" max="512" width="7.875" style="109" hidden="1" customWidth="1"/>
    <col min="513" max="514" width="12" style="109" customWidth="1"/>
    <col min="515" max="515" width="8" style="109" customWidth="1"/>
    <col min="516" max="516" width="7.875" style="109" customWidth="1"/>
    <col min="517" max="518" width="7.875" style="109" hidden="1" customWidth="1"/>
    <col min="519" max="766" width="7.875" style="109"/>
    <col min="767" max="767" width="35.75" style="109" customWidth="1"/>
    <col min="768" max="768" width="7.875" style="109" hidden="1" customWidth="1"/>
    <col min="769" max="770" width="12" style="109" customWidth="1"/>
    <col min="771" max="771" width="8" style="109" customWidth="1"/>
    <col min="772" max="772" width="7.875" style="109" customWidth="1"/>
    <col min="773" max="774" width="7.875" style="109" hidden="1" customWidth="1"/>
    <col min="775" max="1022" width="7.875" style="109"/>
    <col min="1023" max="1023" width="35.75" style="109" customWidth="1"/>
    <col min="1024" max="1024" width="7.875" style="109" hidden="1" customWidth="1"/>
    <col min="1025" max="1026" width="12" style="109" customWidth="1"/>
    <col min="1027" max="1027" width="8" style="109" customWidth="1"/>
    <col min="1028" max="1028" width="7.875" style="109" customWidth="1"/>
    <col min="1029" max="1030" width="7.875" style="109" hidden="1" customWidth="1"/>
    <col min="1031" max="1278" width="7.875" style="109"/>
    <col min="1279" max="1279" width="35.75" style="109" customWidth="1"/>
    <col min="1280" max="1280" width="7.875" style="109" hidden="1" customWidth="1"/>
    <col min="1281" max="1282" width="12" style="109" customWidth="1"/>
    <col min="1283" max="1283" width="8" style="109" customWidth="1"/>
    <col min="1284" max="1284" width="7.875" style="109" customWidth="1"/>
    <col min="1285" max="1286" width="7.875" style="109" hidden="1" customWidth="1"/>
    <col min="1287" max="1534" width="7.875" style="109"/>
    <col min="1535" max="1535" width="35.75" style="109" customWidth="1"/>
    <col min="1536" max="1536" width="7.875" style="109" hidden="1" customWidth="1"/>
    <col min="1537" max="1538" width="12" style="109" customWidth="1"/>
    <col min="1539" max="1539" width="8" style="109" customWidth="1"/>
    <col min="1540" max="1540" width="7.875" style="109" customWidth="1"/>
    <col min="1541" max="1542" width="7.875" style="109" hidden="1" customWidth="1"/>
    <col min="1543" max="1790" width="7.875" style="109"/>
    <col min="1791" max="1791" width="35.75" style="109" customWidth="1"/>
    <col min="1792" max="1792" width="7.875" style="109" hidden="1" customWidth="1"/>
    <col min="1793" max="1794" width="12" style="109" customWidth="1"/>
    <col min="1795" max="1795" width="8" style="109" customWidth="1"/>
    <col min="1796" max="1796" width="7.875" style="109" customWidth="1"/>
    <col min="1797" max="1798" width="7.875" style="109" hidden="1" customWidth="1"/>
    <col min="1799" max="2046" width="7.875" style="109"/>
    <col min="2047" max="2047" width="35.75" style="109" customWidth="1"/>
    <col min="2048" max="2048" width="7.875" style="109" hidden="1" customWidth="1"/>
    <col min="2049" max="2050" width="12" style="109" customWidth="1"/>
    <col min="2051" max="2051" width="8" style="109" customWidth="1"/>
    <col min="2052" max="2052" width="7.875" style="109" customWidth="1"/>
    <col min="2053" max="2054" width="7.875" style="109" hidden="1" customWidth="1"/>
    <col min="2055" max="2302" width="7.875" style="109"/>
    <col min="2303" max="2303" width="35.75" style="109" customWidth="1"/>
    <col min="2304" max="2304" width="7.875" style="109" hidden="1" customWidth="1"/>
    <col min="2305" max="2306" width="12" style="109" customWidth="1"/>
    <col min="2307" max="2307" width="8" style="109" customWidth="1"/>
    <col min="2308" max="2308" width="7.875" style="109" customWidth="1"/>
    <col min="2309" max="2310" width="7.875" style="109" hidden="1" customWidth="1"/>
    <col min="2311" max="2558" width="7.875" style="109"/>
    <col min="2559" max="2559" width="35.75" style="109" customWidth="1"/>
    <col min="2560" max="2560" width="7.875" style="109" hidden="1" customWidth="1"/>
    <col min="2561" max="2562" width="12" style="109" customWidth="1"/>
    <col min="2563" max="2563" width="8" style="109" customWidth="1"/>
    <col min="2564" max="2564" width="7.875" style="109" customWidth="1"/>
    <col min="2565" max="2566" width="7.875" style="109" hidden="1" customWidth="1"/>
    <col min="2567" max="2814" width="7.875" style="109"/>
    <col min="2815" max="2815" width="35.75" style="109" customWidth="1"/>
    <col min="2816" max="2816" width="7.875" style="109" hidden="1" customWidth="1"/>
    <col min="2817" max="2818" width="12" style="109" customWidth="1"/>
    <col min="2819" max="2819" width="8" style="109" customWidth="1"/>
    <col min="2820" max="2820" width="7.875" style="109" customWidth="1"/>
    <col min="2821" max="2822" width="7.875" style="109" hidden="1" customWidth="1"/>
    <col min="2823" max="3070" width="7.875" style="109"/>
    <col min="3071" max="3071" width="35.75" style="109" customWidth="1"/>
    <col min="3072" max="3072" width="7.875" style="109" hidden="1" customWidth="1"/>
    <col min="3073" max="3074" width="12" style="109" customWidth="1"/>
    <col min="3075" max="3075" width="8" style="109" customWidth="1"/>
    <col min="3076" max="3076" width="7.875" style="109" customWidth="1"/>
    <col min="3077" max="3078" width="7.875" style="109" hidden="1" customWidth="1"/>
    <col min="3079" max="3326" width="7.875" style="109"/>
    <col min="3327" max="3327" width="35.75" style="109" customWidth="1"/>
    <col min="3328" max="3328" width="7.875" style="109" hidden="1" customWidth="1"/>
    <col min="3329" max="3330" width="12" style="109" customWidth="1"/>
    <col min="3331" max="3331" width="8" style="109" customWidth="1"/>
    <col min="3332" max="3332" width="7.875" style="109" customWidth="1"/>
    <col min="3333" max="3334" width="7.875" style="109" hidden="1" customWidth="1"/>
    <col min="3335" max="3582" width="7.875" style="109"/>
    <col min="3583" max="3583" width="35.75" style="109" customWidth="1"/>
    <col min="3584" max="3584" width="7.875" style="109" hidden="1" customWidth="1"/>
    <col min="3585" max="3586" width="12" style="109" customWidth="1"/>
    <col min="3587" max="3587" width="8" style="109" customWidth="1"/>
    <col min="3588" max="3588" width="7.875" style="109" customWidth="1"/>
    <col min="3589" max="3590" width="7.875" style="109" hidden="1" customWidth="1"/>
    <col min="3591" max="3838" width="7.875" style="109"/>
    <col min="3839" max="3839" width="35.75" style="109" customWidth="1"/>
    <col min="3840" max="3840" width="7.875" style="109" hidden="1" customWidth="1"/>
    <col min="3841" max="3842" width="12" style="109" customWidth="1"/>
    <col min="3843" max="3843" width="8" style="109" customWidth="1"/>
    <col min="3844" max="3844" width="7.875" style="109" customWidth="1"/>
    <col min="3845" max="3846" width="7.875" style="109" hidden="1" customWidth="1"/>
    <col min="3847" max="4094" width="7.875" style="109"/>
    <col min="4095" max="4095" width="35.75" style="109" customWidth="1"/>
    <col min="4096" max="4096" width="7.875" style="109" hidden="1" customWidth="1"/>
    <col min="4097" max="4098" width="12" style="109" customWidth="1"/>
    <col min="4099" max="4099" width="8" style="109" customWidth="1"/>
    <col min="4100" max="4100" width="7.875" style="109" customWidth="1"/>
    <col min="4101" max="4102" width="7.875" style="109" hidden="1" customWidth="1"/>
    <col min="4103" max="4350" width="7.875" style="109"/>
    <col min="4351" max="4351" width="35.75" style="109" customWidth="1"/>
    <col min="4352" max="4352" width="7.875" style="109" hidden="1" customWidth="1"/>
    <col min="4353" max="4354" width="12" style="109" customWidth="1"/>
    <col min="4355" max="4355" width="8" style="109" customWidth="1"/>
    <col min="4356" max="4356" width="7.875" style="109" customWidth="1"/>
    <col min="4357" max="4358" width="7.875" style="109" hidden="1" customWidth="1"/>
    <col min="4359" max="4606" width="7.875" style="109"/>
    <col min="4607" max="4607" width="35.75" style="109" customWidth="1"/>
    <col min="4608" max="4608" width="7.875" style="109" hidden="1" customWidth="1"/>
    <col min="4609" max="4610" width="12" style="109" customWidth="1"/>
    <col min="4611" max="4611" width="8" style="109" customWidth="1"/>
    <col min="4612" max="4612" width="7.875" style="109" customWidth="1"/>
    <col min="4613" max="4614" width="7.875" style="109" hidden="1" customWidth="1"/>
    <col min="4615" max="4862" width="7.875" style="109"/>
    <col min="4863" max="4863" width="35.75" style="109" customWidth="1"/>
    <col min="4864" max="4864" width="7.875" style="109" hidden="1" customWidth="1"/>
    <col min="4865" max="4866" width="12" style="109" customWidth="1"/>
    <col min="4867" max="4867" width="8" style="109" customWidth="1"/>
    <col min="4868" max="4868" width="7.875" style="109" customWidth="1"/>
    <col min="4869" max="4870" width="7.875" style="109" hidden="1" customWidth="1"/>
    <col min="4871" max="5118" width="7.875" style="109"/>
    <col min="5119" max="5119" width="35.75" style="109" customWidth="1"/>
    <col min="5120" max="5120" width="7.875" style="109" hidden="1" customWidth="1"/>
    <col min="5121" max="5122" width="12" style="109" customWidth="1"/>
    <col min="5123" max="5123" width="8" style="109" customWidth="1"/>
    <col min="5124" max="5124" width="7.875" style="109" customWidth="1"/>
    <col min="5125" max="5126" width="7.875" style="109" hidden="1" customWidth="1"/>
    <col min="5127" max="5374" width="7.875" style="109"/>
    <col min="5375" max="5375" width="35.75" style="109" customWidth="1"/>
    <col min="5376" max="5376" width="7.875" style="109" hidden="1" customWidth="1"/>
    <col min="5377" max="5378" width="12" style="109" customWidth="1"/>
    <col min="5379" max="5379" width="8" style="109" customWidth="1"/>
    <col min="5380" max="5380" width="7.875" style="109" customWidth="1"/>
    <col min="5381" max="5382" width="7.875" style="109" hidden="1" customWidth="1"/>
    <col min="5383" max="5630" width="7.875" style="109"/>
    <col min="5631" max="5631" width="35.75" style="109" customWidth="1"/>
    <col min="5632" max="5632" width="7.875" style="109" hidden="1" customWidth="1"/>
    <col min="5633" max="5634" width="12" style="109" customWidth="1"/>
    <col min="5635" max="5635" width="8" style="109" customWidth="1"/>
    <col min="5636" max="5636" width="7.875" style="109" customWidth="1"/>
    <col min="5637" max="5638" width="7.875" style="109" hidden="1" customWidth="1"/>
    <col min="5639" max="5886" width="7.875" style="109"/>
    <col min="5887" max="5887" width="35.75" style="109" customWidth="1"/>
    <col min="5888" max="5888" width="7.875" style="109" hidden="1" customWidth="1"/>
    <col min="5889" max="5890" width="12" style="109" customWidth="1"/>
    <col min="5891" max="5891" width="8" style="109" customWidth="1"/>
    <col min="5892" max="5892" width="7.875" style="109" customWidth="1"/>
    <col min="5893" max="5894" width="7.875" style="109" hidden="1" customWidth="1"/>
    <col min="5895" max="6142" width="7.875" style="109"/>
    <col min="6143" max="6143" width="35.75" style="109" customWidth="1"/>
    <col min="6144" max="6144" width="7.875" style="109" hidden="1" customWidth="1"/>
    <col min="6145" max="6146" width="12" style="109" customWidth="1"/>
    <col min="6147" max="6147" width="8" style="109" customWidth="1"/>
    <col min="6148" max="6148" width="7.875" style="109" customWidth="1"/>
    <col min="6149" max="6150" width="7.875" style="109" hidden="1" customWidth="1"/>
    <col min="6151" max="6398" width="7.875" style="109"/>
    <col min="6399" max="6399" width="35.75" style="109" customWidth="1"/>
    <col min="6400" max="6400" width="7.875" style="109" hidden="1" customWidth="1"/>
    <col min="6401" max="6402" width="12" style="109" customWidth="1"/>
    <col min="6403" max="6403" width="8" style="109" customWidth="1"/>
    <col min="6404" max="6404" width="7.875" style="109" customWidth="1"/>
    <col min="6405" max="6406" width="7.875" style="109" hidden="1" customWidth="1"/>
    <col min="6407" max="6654" width="7.875" style="109"/>
    <col min="6655" max="6655" width="35.75" style="109" customWidth="1"/>
    <col min="6656" max="6656" width="7.875" style="109" hidden="1" customWidth="1"/>
    <col min="6657" max="6658" width="12" style="109" customWidth="1"/>
    <col min="6659" max="6659" width="8" style="109" customWidth="1"/>
    <col min="6660" max="6660" width="7.875" style="109" customWidth="1"/>
    <col min="6661" max="6662" width="7.875" style="109" hidden="1" customWidth="1"/>
    <col min="6663" max="6910" width="7.875" style="109"/>
    <col min="6911" max="6911" width="35.75" style="109" customWidth="1"/>
    <col min="6912" max="6912" width="7.875" style="109" hidden="1" customWidth="1"/>
    <col min="6913" max="6914" width="12" style="109" customWidth="1"/>
    <col min="6915" max="6915" width="8" style="109" customWidth="1"/>
    <col min="6916" max="6916" width="7.875" style="109" customWidth="1"/>
    <col min="6917" max="6918" width="7.875" style="109" hidden="1" customWidth="1"/>
    <col min="6919" max="7166" width="7.875" style="109"/>
    <col min="7167" max="7167" width="35.75" style="109" customWidth="1"/>
    <col min="7168" max="7168" width="7.875" style="109" hidden="1" customWidth="1"/>
    <col min="7169" max="7170" width="12" style="109" customWidth="1"/>
    <col min="7171" max="7171" width="8" style="109" customWidth="1"/>
    <col min="7172" max="7172" width="7.875" style="109" customWidth="1"/>
    <col min="7173" max="7174" width="7.875" style="109" hidden="1" customWidth="1"/>
    <col min="7175" max="7422" width="7.875" style="109"/>
    <col min="7423" max="7423" width="35.75" style="109" customWidth="1"/>
    <col min="7424" max="7424" width="7.875" style="109" hidden="1" customWidth="1"/>
    <col min="7425" max="7426" width="12" style="109" customWidth="1"/>
    <col min="7427" max="7427" width="8" style="109" customWidth="1"/>
    <col min="7428" max="7428" width="7.875" style="109" customWidth="1"/>
    <col min="7429" max="7430" width="7.875" style="109" hidden="1" customWidth="1"/>
    <col min="7431" max="7678" width="7.875" style="109"/>
    <col min="7679" max="7679" width="35.75" style="109" customWidth="1"/>
    <col min="7680" max="7680" width="7.875" style="109" hidden="1" customWidth="1"/>
    <col min="7681" max="7682" width="12" style="109" customWidth="1"/>
    <col min="7683" max="7683" width="8" style="109" customWidth="1"/>
    <col min="7684" max="7684" width="7.875" style="109" customWidth="1"/>
    <col min="7685" max="7686" width="7.875" style="109" hidden="1" customWidth="1"/>
    <col min="7687" max="7934" width="7.875" style="109"/>
    <col min="7935" max="7935" width="35.75" style="109" customWidth="1"/>
    <col min="7936" max="7936" width="7.875" style="109" hidden="1" customWidth="1"/>
    <col min="7937" max="7938" width="12" style="109" customWidth="1"/>
    <col min="7939" max="7939" width="8" style="109" customWidth="1"/>
    <col min="7940" max="7940" width="7.875" style="109" customWidth="1"/>
    <col min="7941" max="7942" width="7.875" style="109" hidden="1" customWidth="1"/>
    <col min="7943" max="8190" width="7.875" style="109"/>
    <col min="8191" max="8191" width="35.75" style="109" customWidth="1"/>
    <col min="8192" max="8192" width="7.875" style="109" hidden="1" customWidth="1"/>
    <col min="8193" max="8194" width="12" style="109" customWidth="1"/>
    <col min="8195" max="8195" width="8" style="109" customWidth="1"/>
    <col min="8196" max="8196" width="7.875" style="109" customWidth="1"/>
    <col min="8197" max="8198" width="7.875" style="109" hidden="1" customWidth="1"/>
    <col min="8199" max="8446" width="7.875" style="109"/>
    <col min="8447" max="8447" width="35.75" style="109" customWidth="1"/>
    <col min="8448" max="8448" width="7.875" style="109" hidden="1" customWidth="1"/>
    <col min="8449" max="8450" width="12" style="109" customWidth="1"/>
    <col min="8451" max="8451" width="8" style="109" customWidth="1"/>
    <col min="8452" max="8452" width="7.875" style="109" customWidth="1"/>
    <col min="8453" max="8454" width="7.875" style="109" hidden="1" customWidth="1"/>
    <col min="8455" max="8702" width="7.875" style="109"/>
    <col min="8703" max="8703" width="35.75" style="109" customWidth="1"/>
    <col min="8704" max="8704" width="7.875" style="109" hidden="1" customWidth="1"/>
    <col min="8705" max="8706" width="12" style="109" customWidth="1"/>
    <col min="8707" max="8707" width="8" style="109" customWidth="1"/>
    <col min="8708" max="8708" width="7.875" style="109" customWidth="1"/>
    <col min="8709" max="8710" width="7.875" style="109" hidden="1" customWidth="1"/>
    <col min="8711" max="8958" width="7.875" style="109"/>
    <col min="8959" max="8959" width="35.75" style="109" customWidth="1"/>
    <col min="8960" max="8960" width="7.875" style="109" hidden="1" customWidth="1"/>
    <col min="8961" max="8962" width="12" style="109" customWidth="1"/>
    <col min="8963" max="8963" width="8" style="109" customWidth="1"/>
    <col min="8964" max="8964" width="7.875" style="109" customWidth="1"/>
    <col min="8965" max="8966" width="7.875" style="109" hidden="1" customWidth="1"/>
    <col min="8967" max="9214" width="7.875" style="109"/>
    <col min="9215" max="9215" width="35.75" style="109" customWidth="1"/>
    <col min="9216" max="9216" width="7.875" style="109" hidden="1" customWidth="1"/>
    <col min="9217" max="9218" width="12" style="109" customWidth="1"/>
    <col min="9219" max="9219" width="8" style="109" customWidth="1"/>
    <col min="9220" max="9220" width="7.875" style="109" customWidth="1"/>
    <col min="9221" max="9222" width="7.875" style="109" hidden="1" customWidth="1"/>
    <col min="9223" max="9470" width="7.875" style="109"/>
    <col min="9471" max="9471" width="35.75" style="109" customWidth="1"/>
    <col min="9472" max="9472" width="7.875" style="109" hidden="1" customWidth="1"/>
    <col min="9473" max="9474" width="12" style="109" customWidth="1"/>
    <col min="9475" max="9475" width="8" style="109" customWidth="1"/>
    <col min="9476" max="9476" width="7.875" style="109" customWidth="1"/>
    <col min="9477" max="9478" width="7.875" style="109" hidden="1" customWidth="1"/>
    <col min="9479" max="9726" width="7.875" style="109"/>
    <col min="9727" max="9727" width="35.75" style="109" customWidth="1"/>
    <col min="9728" max="9728" width="7.875" style="109" hidden="1" customWidth="1"/>
    <col min="9729" max="9730" width="12" style="109" customWidth="1"/>
    <col min="9731" max="9731" width="8" style="109" customWidth="1"/>
    <col min="9732" max="9732" width="7.875" style="109" customWidth="1"/>
    <col min="9733" max="9734" width="7.875" style="109" hidden="1" customWidth="1"/>
    <col min="9735" max="9982" width="7.875" style="109"/>
    <col min="9983" max="9983" width="35.75" style="109" customWidth="1"/>
    <col min="9984" max="9984" width="7.875" style="109" hidden="1" customWidth="1"/>
    <col min="9985" max="9986" width="12" style="109" customWidth="1"/>
    <col min="9987" max="9987" width="8" style="109" customWidth="1"/>
    <col min="9988" max="9988" width="7.875" style="109" customWidth="1"/>
    <col min="9989" max="9990" width="7.875" style="109" hidden="1" customWidth="1"/>
    <col min="9991" max="10238" width="7.875" style="109"/>
    <col min="10239" max="10239" width="35.75" style="109" customWidth="1"/>
    <col min="10240" max="10240" width="7.875" style="109" hidden="1" customWidth="1"/>
    <col min="10241" max="10242" width="12" style="109" customWidth="1"/>
    <col min="10243" max="10243" width="8" style="109" customWidth="1"/>
    <col min="10244" max="10244" width="7.875" style="109" customWidth="1"/>
    <col min="10245" max="10246" width="7.875" style="109" hidden="1" customWidth="1"/>
    <col min="10247" max="10494" width="7.875" style="109"/>
    <col min="10495" max="10495" width="35.75" style="109" customWidth="1"/>
    <col min="10496" max="10496" width="7.875" style="109" hidden="1" customWidth="1"/>
    <col min="10497" max="10498" width="12" style="109" customWidth="1"/>
    <col min="10499" max="10499" width="8" style="109" customWidth="1"/>
    <col min="10500" max="10500" width="7.875" style="109" customWidth="1"/>
    <col min="10501" max="10502" width="7.875" style="109" hidden="1" customWidth="1"/>
    <col min="10503" max="10750" width="7.875" style="109"/>
    <col min="10751" max="10751" width="35.75" style="109" customWidth="1"/>
    <col min="10752" max="10752" width="7.875" style="109" hidden="1" customWidth="1"/>
    <col min="10753" max="10754" width="12" style="109" customWidth="1"/>
    <col min="10755" max="10755" width="8" style="109" customWidth="1"/>
    <col min="10756" max="10756" width="7.875" style="109" customWidth="1"/>
    <col min="10757" max="10758" width="7.875" style="109" hidden="1" customWidth="1"/>
    <col min="10759" max="11006" width="7.875" style="109"/>
    <col min="11007" max="11007" width="35.75" style="109" customWidth="1"/>
    <col min="11008" max="11008" width="7.875" style="109" hidden="1" customWidth="1"/>
    <col min="11009" max="11010" width="12" style="109" customWidth="1"/>
    <col min="11011" max="11011" width="8" style="109" customWidth="1"/>
    <col min="11012" max="11012" width="7.875" style="109" customWidth="1"/>
    <col min="11013" max="11014" width="7.875" style="109" hidden="1" customWidth="1"/>
    <col min="11015" max="11262" width="7.875" style="109"/>
    <col min="11263" max="11263" width="35.75" style="109" customWidth="1"/>
    <col min="11264" max="11264" width="7.875" style="109" hidden="1" customWidth="1"/>
    <col min="11265" max="11266" width="12" style="109" customWidth="1"/>
    <col min="11267" max="11267" width="8" style="109" customWidth="1"/>
    <col min="11268" max="11268" width="7.875" style="109" customWidth="1"/>
    <col min="11269" max="11270" width="7.875" style="109" hidden="1" customWidth="1"/>
    <col min="11271" max="11518" width="7.875" style="109"/>
    <col min="11519" max="11519" width="35.75" style="109" customWidth="1"/>
    <col min="11520" max="11520" width="7.875" style="109" hidden="1" customWidth="1"/>
    <col min="11521" max="11522" width="12" style="109" customWidth="1"/>
    <col min="11523" max="11523" width="8" style="109" customWidth="1"/>
    <col min="11524" max="11524" width="7.875" style="109" customWidth="1"/>
    <col min="11525" max="11526" width="7.875" style="109" hidden="1" customWidth="1"/>
    <col min="11527" max="11774" width="7.875" style="109"/>
    <col min="11775" max="11775" width="35.75" style="109" customWidth="1"/>
    <col min="11776" max="11776" width="7.875" style="109" hidden="1" customWidth="1"/>
    <col min="11777" max="11778" width="12" style="109" customWidth="1"/>
    <col min="11779" max="11779" width="8" style="109" customWidth="1"/>
    <col min="11780" max="11780" width="7.875" style="109" customWidth="1"/>
    <col min="11781" max="11782" width="7.875" style="109" hidden="1" customWidth="1"/>
    <col min="11783" max="12030" width="7.875" style="109"/>
    <col min="12031" max="12031" width="35.75" style="109" customWidth="1"/>
    <col min="12032" max="12032" width="7.875" style="109" hidden="1" customWidth="1"/>
    <col min="12033" max="12034" width="12" style="109" customWidth="1"/>
    <col min="12035" max="12035" width="8" style="109" customWidth="1"/>
    <col min="12036" max="12036" width="7.875" style="109" customWidth="1"/>
    <col min="12037" max="12038" width="7.875" style="109" hidden="1" customWidth="1"/>
    <col min="12039" max="12286" width="7.875" style="109"/>
    <col min="12287" max="12287" width="35.75" style="109" customWidth="1"/>
    <col min="12288" max="12288" width="7.875" style="109" hidden="1" customWidth="1"/>
    <col min="12289" max="12290" width="12" style="109" customWidth="1"/>
    <col min="12291" max="12291" width="8" style="109" customWidth="1"/>
    <col min="12292" max="12292" width="7.875" style="109" customWidth="1"/>
    <col min="12293" max="12294" width="7.875" style="109" hidden="1" customWidth="1"/>
    <col min="12295" max="12542" width="7.875" style="109"/>
    <col min="12543" max="12543" width="35.75" style="109" customWidth="1"/>
    <col min="12544" max="12544" width="7.875" style="109" hidden="1" customWidth="1"/>
    <col min="12545" max="12546" width="12" style="109" customWidth="1"/>
    <col min="12547" max="12547" width="8" style="109" customWidth="1"/>
    <col min="12548" max="12548" width="7.875" style="109" customWidth="1"/>
    <col min="12549" max="12550" width="7.875" style="109" hidden="1" customWidth="1"/>
    <col min="12551" max="12798" width="7.875" style="109"/>
    <col min="12799" max="12799" width="35.75" style="109" customWidth="1"/>
    <col min="12800" max="12800" width="7.875" style="109" hidden="1" customWidth="1"/>
    <col min="12801" max="12802" width="12" style="109" customWidth="1"/>
    <col min="12803" max="12803" width="8" style="109" customWidth="1"/>
    <col min="12804" max="12804" width="7.875" style="109" customWidth="1"/>
    <col min="12805" max="12806" width="7.875" style="109" hidden="1" customWidth="1"/>
    <col min="12807" max="13054" width="7.875" style="109"/>
    <col min="13055" max="13055" width="35.75" style="109" customWidth="1"/>
    <col min="13056" max="13056" width="7.875" style="109" hidden="1" customWidth="1"/>
    <col min="13057" max="13058" width="12" style="109" customWidth="1"/>
    <col min="13059" max="13059" width="8" style="109" customWidth="1"/>
    <col min="13060" max="13060" width="7.875" style="109" customWidth="1"/>
    <col min="13061" max="13062" width="7.875" style="109" hidden="1" customWidth="1"/>
    <col min="13063" max="13310" width="7.875" style="109"/>
    <col min="13311" max="13311" width="35.75" style="109" customWidth="1"/>
    <col min="13312" max="13312" width="7.875" style="109" hidden="1" customWidth="1"/>
    <col min="13313" max="13314" width="12" style="109" customWidth="1"/>
    <col min="13315" max="13315" width="8" style="109" customWidth="1"/>
    <col min="13316" max="13316" width="7.875" style="109" customWidth="1"/>
    <col min="13317" max="13318" width="7.875" style="109" hidden="1" customWidth="1"/>
    <col min="13319" max="13566" width="7.875" style="109"/>
    <col min="13567" max="13567" width="35.75" style="109" customWidth="1"/>
    <col min="13568" max="13568" width="7.875" style="109" hidden="1" customWidth="1"/>
    <col min="13569" max="13570" width="12" style="109" customWidth="1"/>
    <col min="13571" max="13571" width="8" style="109" customWidth="1"/>
    <col min="13572" max="13572" width="7.875" style="109" customWidth="1"/>
    <col min="13573" max="13574" width="7.875" style="109" hidden="1" customWidth="1"/>
    <col min="13575" max="13822" width="7.875" style="109"/>
    <col min="13823" max="13823" width="35.75" style="109" customWidth="1"/>
    <col min="13824" max="13824" width="7.875" style="109" hidden="1" customWidth="1"/>
    <col min="13825" max="13826" width="12" style="109" customWidth="1"/>
    <col min="13827" max="13827" width="8" style="109" customWidth="1"/>
    <col min="13828" max="13828" width="7.875" style="109" customWidth="1"/>
    <col min="13829" max="13830" width="7.875" style="109" hidden="1" customWidth="1"/>
    <col min="13831" max="14078" width="7.875" style="109"/>
    <col min="14079" max="14079" width="35.75" style="109" customWidth="1"/>
    <col min="14080" max="14080" width="7.875" style="109" hidden="1" customWidth="1"/>
    <col min="14081" max="14082" width="12" style="109" customWidth="1"/>
    <col min="14083" max="14083" width="8" style="109" customWidth="1"/>
    <col min="14084" max="14084" width="7.875" style="109" customWidth="1"/>
    <col min="14085" max="14086" width="7.875" style="109" hidden="1" customWidth="1"/>
    <col min="14087" max="14334" width="7.875" style="109"/>
    <col min="14335" max="14335" width="35.75" style="109" customWidth="1"/>
    <col min="14336" max="14336" width="7.875" style="109" hidden="1" customWidth="1"/>
    <col min="14337" max="14338" width="12" style="109" customWidth="1"/>
    <col min="14339" max="14339" width="8" style="109" customWidth="1"/>
    <col min="14340" max="14340" width="7.875" style="109" customWidth="1"/>
    <col min="14341" max="14342" width="7.875" style="109" hidden="1" customWidth="1"/>
    <col min="14343" max="14590" width="7.875" style="109"/>
    <col min="14591" max="14591" width="35.75" style="109" customWidth="1"/>
    <col min="14592" max="14592" width="7.875" style="109" hidden="1" customWidth="1"/>
    <col min="14593" max="14594" width="12" style="109" customWidth="1"/>
    <col min="14595" max="14595" width="8" style="109" customWidth="1"/>
    <col min="14596" max="14596" width="7.875" style="109" customWidth="1"/>
    <col min="14597" max="14598" width="7.875" style="109" hidden="1" customWidth="1"/>
    <col min="14599" max="14846" width="7.875" style="109"/>
    <col min="14847" max="14847" width="35.75" style="109" customWidth="1"/>
    <col min="14848" max="14848" width="7.875" style="109" hidden="1" customWidth="1"/>
    <col min="14849" max="14850" width="12" style="109" customWidth="1"/>
    <col min="14851" max="14851" width="8" style="109" customWidth="1"/>
    <col min="14852" max="14852" width="7.875" style="109" customWidth="1"/>
    <col min="14853" max="14854" width="7.875" style="109" hidden="1" customWidth="1"/>
    <col min="14855" max="15102" width="7.875" style="109"/>
    <col min="15103" max="15103" width="35.75" style="109" customWidth="1"/>
    <col min="15104" max="15104" width="7.875" style="109" hidden="1" customWidth="1"/>
    <col min="15105" max="15106" width="12" style="109" customWidth="1"/>
    <col min="15107" max="15107" width="8" style="109" customWidth="1"/>
    <col min="15108" max="15108" width="7.875" style="109" customWidth="1"/>
    <col min="15109" max="15110" width="7.875" style="109" hidden="1" customWidth="1"/>
    <col min="15111" max="15358" width="7.875" style="109"/>
    <col min="15359" max="15359" width="35.75" style="109" customWidth="1"/>
    <col min="15360" max="15360" width="7.875" style="109" hidden="1" customWidth="1"/>
    <col min="15361" max="15362" width="12" style="109" customWidth="1"/>
    <col min="15363" max="15363" width="8" style="109" customWidth="1"/>
    <col min="15364" max="15364" width="7.875" style="109" customWidth="1"/>
    <col min="15365" max="15366" width="7.875" style="109" hidden="1" customWidth="1"/>
    <col min="15367" max="15614" width="7.875" style="109"/>
    <col min="15615" max="15615" width="35.75" style="109" customWidth="1"/>
    <col min="15616" max="15616" width="7.875" style="109" hidden="1" customWidth="1"/>
    <col min="15617" max="15618" width="12" style="109" customWidth="1"/>
    <col min="15619" max="15619" width="8" style="109" customWidth="1"/>
    <col min="15620" max="15620" width="7.875" style="109" customWidth="1"/>
    <col min="15621" max="15622" width="7.875" style="109" hidden="1" customWidth="1"/>
    <col min="15623" max="15870" width="7.875" style="109"/>
    <col min="15871" max="15871" width="35.75" style="109" customWidth="1"/>
    <col min="15872" max="15872" width="7.875" style="109" hidden="1" customWidth="1"/>
    <col min="15873" max="15874" width="12" style="109" customWidth="1"/>
    <col min="15875" max="15875" width="8" style="109" customWidth="1"/>
    <col min="15876" max="15876" width="7.875" style="109" customWidth="1"/>
    <col min="15877" max="15878" width="7.875" style="109" hidden="1" customWidth="1"/>
    <col min="15879" max="16126" width="7.875" style="109"/>
    <col min="16127" max="16127" width="35.75" style="109" customWidth="1"/>
    <col min="16128" max="16128" width="7.875" style="109" hidden="1" customWidth="1"/>
    <col min="16129" max="16130" width="12" style="109" customWidth="1"/>
    <col min="16131" max="16131" width="8" style="109" customWidth="1"/>
    <col min="16132" max="16132" width="7.875" style="109" customWidth="1"/>
    <col min="16133" max="16134" width="7.875" style="109" hidden="1" customWidth="1"/>
    <col min="16135" max="16384" width="7.875" style="109"/>
  </cols>
  <sheetData>
    <row r="1" spans="1:5" ht="27" customHeight="1">
      <c r="A1" s="341" t="s">
        <v>864</v>
      </c>
      <c r="B1" s="110"/>
    </row>
    <row r="2" spans="1:5" ht="39.950000000000003" customHeight="1">
      <c r="A2" s="111" t="s">
        <v>865</v>
      </c>
      <c r="B2" s="112"/>
    </row>
    <row r="3" spans="1:5" s="105" customFormat="1" ht="27" customHeight="1">
      <c r="A3" s="113"/>
      <c r="B3" s="114" t="s">
        <v>521</v>
      </c>
    </row>
    <row r="4" spans="1:5" s="106" customFormat="1" ht="53.25" customHeight="1">
      <c r="A4" s="115" t="s">
        <v>532</v>
      </c>
      <c r="B4" s="116" t="s">
        <v>2</v>
      </c>
      <c r="C4" s="117"/>
    </row>
    <row r="5" spans="1:5" s="107" customFormat="1" ht="53.25" customHeight="1">
      <c r="A5" s="118"/>
      <c r="B5" s="118"/>
      <c r="C5" s="119"/>
    </row>
    <row r="6" spans="1:5" s="105" customFormat="1" ht="53.25" customHeight="1">
      <c r="A6" s="118"/>
      <c r="B6" s="118"/>
      <c r="C6" s="120"/>
      <c r="E6" s="105">
        <v>988753</v>
      </c>
    </row>
    <row r="7" spans="1:5" s="105" customFormat="1" ht="53.25" customHeight="1">
      <c r="A7" s="118"/>
      <c r="B7" s="118"/>
      <c r="C7" s="120"/>
      <c r="E7" s="105">
        <v>822672</v>
      </c>
    </row>
    <row r="8" spans="1:5" s="108" customFormat="1" ht="53.25" customHeight="1">
      <c r="A8" s="121" t="s">
        <v>529</v>
      </c>
      <c r="B8" s="122"/>
      <c r="C8" s="123"/>
    </row>
    <row r="9" spans="1:5">
      <c r="A9" s="369" t="s">
        <v>595</v>
      </c>
      <c r="B9" s="370"/>
    </row>
  </sheetData>
  <mergeCells count="1">
    <mergeCell ref="A9:B9"/>
  </mergeCells>
  <phoneticPr fontId="46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FFF00"/>
  </sheetPr>
  <dimension ref="A1:E30"/>
  <sheetViews>
    <sheetView workbookViewId="0">
      <selection activeCell="I5" sqref="I5"/>
    </sheetView>
  </sheetViews>
  <sheetFormatPr defaultColWidth="9" defaultRowHeight="15.75"/>
  <cols>
    <col min="1" max="1" width="17.125" style="92" customWidth="1"/>
    <col min="2" max="2" width="45" style="92" customWidth="1"/>
    <col min="3" max="3" width="13.875" style="93" customWidth="1"/>
    <col min="4" max="16384" width="9" style="92"/>
  </cols>
  <sheetData>
    <row r="1" spans="1:5" ht="22.5" customHeight="1">
      <c r="A1" s="340" t="s">
        <v>866</v>
      </c>
    </row>
    <row r="2" spans="1:5" ht="24.75" customHeight="1">
      <c r="A2" s="351" t="s">
        <v>867</v>
      </c>
      <c r="B2" s="375"/>
      <c r="C2" s="375"/>
    </row>
    <row r="3" spans="1:5" s="88" customFormat="1" ht="24" customHeight="1">
      <c r="C3" s="94" t="s">
        <v>0</v>
      </c>
    </row>
    <row r="4" spans="1:5" s="89" customFormat="1" ht="33" customHeight="1">
      <c r="A4" s="95" t="s">
        <v>65</v>
      </c>
      <c r="B4" s="95" t="s">
        <v>474</v>
      </c>
      <c r="C4" s="71" t="s">
        <v>26</v>
      </c>
    </row>
    <row r="5" spans="1:5" s="89" customFormat="1" ht="24.75" customHeight="1">
      <c r="A5" s="69">
        <v>102</v>
      </c>
      <c r="B5" s="96" t="s">
        <v>617</v>
      </c>
      <c r="C5" s="71">
        <f>C6+C10+C13+C18+C22</f>
        <v>44235</v>
      </c>
    </row>
    <row r="6" spans="1:5" s="90" customFormat="1" ht="24.75" customHeight="1">
      <c r="A6" s="97">
        <v>10201</v>
      </c>
      <c r="B6" s="98" t="s">
        <v>618</v>
      </c>
      <c r="C6" s="71">
        <f>SUM(C7:C9)</f>
        <v>7910</v>
      </c>
    </row>
    <row r="7" spans="1:5" s="91" customFormat="1" ht="24.75" customHeight="1">
      <c r="A7" s="99">
        <v>1020101</v>
      </c>
      <c r="B7" s="100" t="s">
        <v>619</v>
      </c>
      <c r="C7" s="101">
        <v>4907</v>
      </c>
      <c r="E7" s="102"/>
    </row>
    <row r="8" spans="1:5" s="88" customFormat="1" ht="24.75" customHeight="1">
      <c r="A8" s="99">
        <v>1020102</v>
      </c>
      <c r="B8" s="100" t="s">
        <v>620</v>
      </c>
      <c r="C8" s="101">
        <v>3000</v>
      </c>
    </row>
    <row r="9" spans="1:5" s="88" customFormat="1" ht="24.75" customHeight="1">
      <c r="A9" s="99">
        <v>1020103</v>
      </c>
      <c r="B9" s="100" t="s">
        <v>621</v>
      </c>
      <c r="C9" s="101">
        <v>3</v>
      </c>
    </row>
    <row r="10" spans="1:5" s="89" customFormat="1" ht="24.75" customHeight="1">
      <c r="A10" s="97" t="s">
        <v>622</v>
      </c>
      <c r="B10" s="98" t="s">
        <v>623</v>
      </c>
      <c r="C10" s="71">
        <f>SUM(C11:C12)</f>
        <v>4320</v>
      </c>
    </row>
    <row r="11" spans="1:5" s="88" customFormat="1" ht="24.75" customHeight="1">
      <c r="A11" s="99">
        <v>1020301</v>
      </c>
      <c r="B11" s="100" t="s">
        <v>624</v>
      </c>
      <c r="C11" s="103">
        <v>4274</v>
      </c>
      <c r="E11" s="104"/>
    </row>
    <row r="12" spans="1:5" s="88" customFormat="1" ht="24.75" customHeight="1">
      <c r="A12" s="99">
        <v>1020303</v>
      </c>
      <c r="B12" s="100" t="s">
        <v>625</v>
      </c>
      <c r="C12" s="103">
        <v>46</v>
      </c>
    </row>
    <row r="13" spans="1:5" s="88" customFormat="1" ht="24.75" customHeight="1">
      <c r="A13" s="97" t="s">
        <v>626</v>
      </c>
      <c r="B13" s="98" t="s">
        <v>627</v>
      </c>
      <c r="C13" s="71">
        <f>SUM(C14:C17)</f>
        <v>5859</v>
      </c>
    </row>
    <row r="14" spans="1:5" s="88" customFormat="1" ht="24.75" customHeight="1">
      <c r="A14" s="99">
        <v>1021001</v>
      </c>
      <c r="B14" s="100" t="s">
        <v>628</v>
      </c>
      <c r="C14" s="101">
        <v>1324</v>
      </c>
    </row>
    <row r="15" spans="1:5" s="88" customFormat="1" ht="24.75" customHeight="1">
      <c r="A15" s="99">
        <v>1021002</v>
      </c>
      <c r="B15" s="100" t="s">
        <v>629</v>
      </c>
      <c r="C15" s="101">
        <v>4514</v>
      </c>
    </row>
    <row r="16" spans="1:5" s="88" customFormat="1" ht="24.75" customHeight="1">
      <c r="A16" s="99">
        <v>1021003</v>
      </c>
      <c r="B16" s="100" t="s">
        <v>630</v>
      </c>
      <c r="C16" s="101">
        <v>19</v>
      </c>
    </row>
    <row r="17" spans="1:3" s="88" customFormat="1" ht="24.75" customHeight="1">
      <c r="A17" s="99">
        <v>1021099</v>
      </c>
      <c r="B17" s="100" t="s">
        <v>631</v>
      </c>
      <c r="C17" s="101">
        <v>2</v>
      </c>
    </row>
    <row r="18" spans="1:3" s="88" customFormat="1" ht="24.75" customHeight="1">
      <c r="A18" s="97" t="s">
        <v>632</v>
      </c>
      <c r="B18" s="98" t="s">
        <v>633</v>
      </c>
      <c r="C18" s="71">
        <f>SUM(C19:C21)</f>
        <v>11287</v>
      </c>
    </row>
    <row r="19" spans="1:3" s="88" customFormat="1" ht="24.75" customHeight="1">
      <c r="A19" s="99">
        <v>1021101</v>
      </c>
      <c r="B19" s="100" t="s">
        <v>634</v>
      </c>
      <c r="C19" s="101">
        <v>7108</v>
      </c>
    </row>
    <row r="20" spans="1:3" s="88" customFormat="1" ht="24.75" customHeight="1">
      <c r="A20" s="99">
        <v>1021102</v>
      </c>
      <c r="B20" s="100" t="s">
        <v>635</v>
      </c>
      <c r="C20" s="101">
        <v>4174</v>
      </c>
    </row>
    <row r="21" spans="1:3" s="88" customFormat="1" ht="24.75" customHeight="1">
      <c r="A21" s="99">
        <v>1021103</v>
      </c>
      <c r="B21" s="100" t="s">
        <v>636</v>
      </c>
      <c r="C21" s="101">
        <v>5</v>
      </c>
    </row>
    <row r="22" spans="1:3" s="88" customFormat="1" ht="24.75" customHeight="1">
      <c r="A22" s="97" t="s">
        <v>637</v>
      </c>
      <c r="B22" s="98" t="s">
        <v>638</v>
      </c>
      <c r="C22" s="71">
        <f>SUM(C23:C25)</f>
        <v>14859</v>
      </c>
    </row>
    <row r="23" spans="1:3" s="88" customFormat="1" ht="24.75" customHeight="1">
      <c r="A23" s="99">
        <v>1021201</v>
      </c>
      <c r="B23" s="100" t="s">
        <v>639</v>
      </c>
      <c r="C23" s="101">
        <v>4967</v>
      </c>
    </row>
    <row r="24" spans="1:3" s="88" customFormat="1" ht="24.75" customHeight="1">
      <c r="A24" s="99">
        <v>1021202</v>
      </c>
      <c r="B24" s="100" t="s">
        <v>640</v>
      </c>
      <c r="C24" s="101">
        <v>9757</v>
      </c>
    </row>
    <row r="25" spans="1:3" s="88" customFormat="1" ht="24.75" customHeight="1">
      <c r="A25" s="99">
        <v>1021203</v>
      </c>
      <c r="B25" s="100" t="s">
        <v>641</v>
      </c>
      <c r="C25" s="101">
        <v>135</v>
      </c>
    </row>
    <row r="26" spans="1:3" s="88" customFormat="1" ht="24.75" customHeight="1">
      <c r="A26" s="69">
        <v>110</v>
      </c>
      <c r="B26" s="96" t="s">
        <v>642</v>
      </c>
      <c r="C26" s="71">
        <f>C27+C28+C29</f>
        <v>27430</v>
      </c>
    </row>
    <row r="27" spans="1:3" s="88" customFormat="1" ht="24.75" customHeight="1">
      <c r="A27" s="69">
        <v>1100803</v>
      </c>
      <c r="B27" s="96" t="s">
        <v>643</v>
      </c>
      <c r="C27" s="71">
        <v>21034</v>
      </c>
    </row>
    <row r="28" spans="1:3" s="89" customFormat="1" ht="24.75" customHeight="1">
      <c r="A28" s="69" t="s">
        <v>644</v>
      </c>
      <c r="B28" s="96" t="s">
        <v>645</v>
      </c>
      <c r="C28" s="71">
        <v>5949</v>
      </c>
    </row>
    <row r="29" spans="1:3" s="89" customFormat="1" ht="24.75" customHeight="1">
      <c r="A29" s="69">
        <v>11016</v>
      </c>
      <c r="B29" s="96" t="s">
        <v>646</v>
      </c>
      <c r="C29" s="71">
        <v>447</v>
      </c>
    </row>
    <row r="30" spans="1:3" s="89" customFormat="1" ht="24.75" customHeight="1">
      <c r="A30" s="376" t="s">
        <v>529</v>
      </c>
      <c r="B30" s="377"/>
      <c r="C30" s="71">
        <f>C5+C26</f>
        <v>71665</v>
      </c>
    </row>
  </sheetData>
  <mergeCells count="2">
    <mergeCell ref="A2:C2"/>
    <mergeCell ref="A30:B30"/>
  </mergeCells>
  <phoneticPr fontId="46" type="noConversion"/>
  <printOptions horizontalCentered="1"/>
  <pageMargins left="0.92" right="0.74803149606299202" top="0.98425196850393704" bottom="0.98425196850393704" header="0.511811023622047" footer="0.511811023622047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X42"/>
  <sheetViews>
    <sheetView workbookViewId="0">
      <selection activeCell="AC11" sqref="AC11"/>
    </sheetView>
  </sheetViews>
  <sheetFormatPr defaultColWidth="7" defaultRowHeight="15"/>
  <cols>
    <col min="1" max="1" width="35.125" style="40" customWidth="1"/>
    <col min="2" max="2" width="29.625" style="187" customWidth="1"/>
    <col min="3" max="3" width="10.375" style="37" hidden="1" customWidth="1"/>
    <col min="4" max="4" width="9.625" style="42" hidden="1" customWidth="1"/>
    <col min="5" max="5" width="8.125" style="42" hidden="1" customWidth="1"/>
    <col min="6" max="6" width="9.625" style="43" hidden="1" customWidth="1"/>
    <col min="7" max="7" width="17.5" style="43" hidden="1" customWidth="1"/>
    <col min="8" max="8" width="12.5" style="44" hidden="1" customWidth="1"/>
    <col min="9" max="9" width="7" style="45" hidden="1" customWidth="1"/>
    <col min="10" max="11" width="7" style="42" hidden="1" customWidth="1"/>
    <col min="12" max="12" width="13.875" style="42" hidden="1" customWidth="1"/>
    <col min="13" max="13" width="7.875" style="42" hidden="1" customWidth="1"/>
    <col min="14" max="14" width="9.5" style="42" hidden="1" customWidth="1"/>
    <col min="15" max="15" width="6.875" style="42" hidden="1" customWidth="1"/>
    <col min="16" max="16" width="9" style="42" hidden="1" customWidth="1"/>
    <col min="17" max="17" width="5.875" style="42" hidden="1" customWidth="1"/>
    <col min="18" max="18" width="5.25" style="42" hidden="1" customWidth="1"/>
    <col min="19" max="19" width="6.5" style="42" hidden="1" customWidth="1"/>
    <col min="20" max="21" width="7" style="42" hidden="1" customWidth="1"/>
    <col min="22" max="22" width="10.625" style="42" hidden="1" customWidth="1"/>
    <col min="23" max="23" width="10.5" style="42" hidden="1" customWidth="1"/>
    <col min="24" max="24" width="7" style="42" hidden="1" customWidth="1"/>
    <col min="25" max="16384" width="7" style="42"/>
  </cols>
  <sheetData>
    <row r="1" spans="1:24" ht="29.25" customHeight="1">
      <c r="A1" s="10" t="s">
        <v>837</v>
      </c>
    </row>
    <row r="2" spans="1:24" ht="28.5" customHeight="1">
      <c r="A2" s="346" t="s">
        <v>838</v>
      </c>
      <c r="B2" s="347"/>
      <c r="F2" s="42"/>
      <c r="G2" s="42"/>
      <c r="H2" s="42"/>
    </row>
    <row r="3" spans="1:24" s="37" customFormat="1" ht="30" customHeight="1">
      <c r="A3" s="40"/>
      <c r="B3" s="149" t="s">
        <v>0</v>
      </c>
      <c r="D3" s="37">
        <v>12.11</v>
      </c>
      <c r="F3" s="37">
        <v>12.22</v>
      </c>
      <c r="I3" s="41"/>
      <c r="L3" s="37">
        <v>1.2</v>
      </c>
    </row>
    <row r="4" spans="1:24" s="37" customFormat="1" ht="27.95" customHeight="1">
      <c r="A4" s="125" t="s">
        <v>25</v>
      </c>
      <c r="B4" s="49" t="s">
        <v>26</v>
      </c>
      <c r="F4" s="50" t="s">
        <v>27</v>
      </c>
      <c r="G4" s="50" t="s">
        <v>28</v>
      </c>
      <c r="H4" s="50" t="s">
        <v>29</v>
      </c>
      <c r="I4" s="41"/>
      <c r="L4" s="50" t="s">
        <v>27</v>
      </c>
      <c r="M4" s="72" t="s">
        <v>28</v>
      </c>
      <c r="N4" s="50" t="s">
        <v>29</v>
      </c>
    </row>
    <row r="5" spans="1:24" s="40" customFormat="1" ht="27.95" customHeight="1">
      <c r="A5" s="276" t="s">
        <v>30</v>
      </c>
      <c r="B5" s="277">
        <f>SUM(B6:B26)</f>
        <v>146146</v>
      </c>
      <c r="C5" s="40">
        <v>105429</v>
      </c>
      <c r="D5" s="40">
        <v>595734.14</v>
      </c>
      <c r="E5" s="40">
        <f>104401+13602</f>
        <v>118003</v>
      </c>
      <c r="F5" s="151" t="s">
        <v>31</v>
      </c>
      <c r="G5" s="151" t="s">
        <v>32</v>
      </c>
      <c r="H5" s="151">
        <v>596221.15</v>
      </c>
      <c r="I5" s="40" t="e">
        <f t="shared" ref="I5:I26" si="0">F5-A5</f>
        <v>#VALUE!</v>
      </c>
      <c r="J5" s="40">
        <f t="shared" ref="J5:J26" si="1">H5-B5</f>
        <v>450075.15</v>
      </c>
      <c r="K5" s="40">
        <v>75943</v>
      </c>
      <c r="L5" s="151" t="s">
        <v>31</v>
      </c>
      <c r="M5" s="151" t="s">
        <v>32</v>
      </c>
      <c r="N5" s="151">
        <v>643048.94999999995</v>
      </c>
      <c r="O5" s="40" t="e">
        <f t="shared" ref="O5:O26" si="2">L5-A5</f>
        <v>#VALUE!</v>
      </c>
      <c r="P5" s="40">
        <f t="shared" ref="P5:P26" si="3">N5-B5</f>
        <v>496902.94999999995</v>
      </c>
      <c r="R5" s="40">
        <v>717759</v>
      </c>
      <c r="T5" s="154" t="s">
        <v>31</v>
      </c>
      <c r="U5" s="154" t="s">
        <v>32</v>
      </c>
      <c r="V5" s="154">
        <v>659380.53</v>
      </c>
      <c r="W5" s="40">
        <f t="shared" ref="W5:W26" si="4">B5-V5</f>
        <v>-513234.53</v>
      </c>
      <c r="X5" s="40" t="e">
        <f t="shared" ref="X5:X26" si="5">T5-A5</f>
        <v>#VALUE!</v>
      </c>
    </row>
    <row r="6" spans="1:24" s="141" customFormat="1" ht="27.95" customHeight="1">
      <c r="A6" s="278" t="s">
        <v>33</v>
      </c>
      <c r="B6" s="279">
        <v>12301</v>
      </c>
      <c r="D6" s="141">
        <v>7616.62</v>
      </c>
      <c r="F6" s="60" t="s">
        <v>34</v>
      </c>
      <c r="G6" s="60" t="s">
        <v>35</v>
      </c>
      <c r="H6" s="60">
        <v>7616.62</v>
      </c>
      <c r="I6" s="141" t="e">
        <f t="shared" si="0"/>
        <v>#VALUE!</v>
      </c>
      <c r="J6" s="141">
        <f t="shared" si="1"/>
        <v>-4684.38</v>
      </c>
      <c r="L6" s="60" t="s">
        <v>34</v>
      </c>
      <c r="M6" s="60" t="s">
        <v>35</v>
      </c>
      <c r="N6" s="60">
        <v>7749.58</v>
      </c>
      <c r="O6" s="141" t="e">
        <f t="shared" si="2"/>
        <v>#VALUE!</v>
      </c>
      <c r="P6" s="141">
        <f t="shared" si="3"/>
        <v>-4551.42</v>
      </c>
      <c r="T6" s="80" t="s">
        <v>34</v>
      </c>
      <c r="U6" s="80" t="s">
        <v>35</v>
      </c>
      <c r="V6" s="80">
        <v>8475.4699999999993</v>
      </c>
      <c r="W6" s="141">
        <f t="shared" si="4"/>
        <v>3825.5300000000007</v>
      </c>
      <c r="X6" s="141" t="e">
        <f t="shared" si="5"/>
        <v>#VALUE!</v>
      </c>
    </row>
    <row r="7" spans="1:24" s="141" customFormat="1" ht="27.95" customHeight="1">
      <c r="A7" s="278" t="s">
        <v>36</v>
      </c>
      <c r="B7" s="279">
        <v>6531</v>
      </c>
      <c r="F7" s="60"/>
      <c r="G7" s="60"/>
      <c r="H7" s="60"/>
      <c r="L7" s="60"/>
      <c r="M7" s="60"/>
      <c r="N7" s="60"/>
      <c r="T7" s="80"/>
      <c r="U7" s="80"/>
      <c r="V7" s="80"/>
    </row>
    <row r="8" spans="1:24" s="141" customFormat="1" ht="27.95" customHeight="1">
      <c r="A8" s="278" t="s">
        <v>37</v>
      </c>
      <c r="B8" s="279">
        <v>23281</v>
      </c>
      <c r="F8" s="60"/>
      <c r="G8" s="60"/>
      <c r="H8" s="60"/>
      <c r="L8" s="60"/>
      <c r="M8" s="60"/>
      <c r="N8" s="60"/>
      <c r="T8" s="80"/>
      <c r="U8" s="80"/>
      <c r="V8" s="80"/>
    </row>
    <row r="9" spans="1:24" s="141" customFormat="1" ht="27.95" customHeight="1">
      <c r="A9" s="278" t="s">
        <v>38</v>
      </c>
      <c r="B9" s="279">
        <v>195</v>
      </c>
      <c r="F9" s="60"/>
      <c r="G9" s="60"/>
      <c r="H9" s="60"/>
      <c r="L9" s="60"/>
      <c r="M9" s="60"/>
      <c r="N9" s="60"/>
      <c r="T9" s="80"/>
      <c r="U9" s="80"/>
      <c r="V9" s="80"/>
    </row>
    <row r="10" spans="1:24" s="141" customFormat="1" ht="27.95" customHeight="1">
      <c r="A10" s="278" t="s">
        <v>39</v>
      </c>
      <c r="B10" s="279">
        <v>1227</v>
      </c>
      <c r="F10" s="60"/>
      <c r="G10" s="60"/>
      <c r="H10" s="60"/>
      <c r="L10" s="60"/>
      <c r="M10" s="60"/>
      <c r="N10" s="60"/>
      <c r="T10" s="80"/>
      <c r="U10" s="80"/>
      <c r="V10" s="80"/>
    </row>
    <row r="11" spans="1:24" s="141" customFormat="1" ht="27.95" customHeight="1">
      <c r="A11" s="278" t="s">
        <v>40</v>
      </c>
      <c r="B11" s="279">
        <v>27920</v>
      </c>
      <c r="F11" s="60"/>
      <c r="G11" s="60"/>
      <c r="H11" s="60"/>
      <c r="L11" s="60"/>
      <c r="M11" s="60"/>
      <c r="N11" s="60"/>
      <c r="T11" s="80"/>
      <c r="U11" s="80"/>
      <c r="V11" s="80"/>
    </row>
    <row r="12" spans="1:24" s="141" customFormat="1" ht="27.95" customHeight="1">
      <c r="A12" s="278" t="s">
        <v>41</v>
      </c>
      <c r="B12" s="279">
        <v>15230</v>
      </c>
      <c r="F12" s="60"/>
      <c r="G12" s="60"/>
      <c r="H12" s="60"/>
      <c r="L12" s="60"/>
      <c r="M12" s="60"/>
      <c r="N12" s="60"/>
      <c r="T12" s="80"/>
      <c r="U12" s="80"/>
      <c r="V12" s="80"/>
    </row>
    <row r="13" spans="1:24" s="141" customFormat="1" ht="27.95" customHeight="1">
      <c r="A13" s="278" t="s">
        <v>42</v>
      </c>
      <c r="B13" s="279">
        <v>2588</v>
      </c>
      <c r="F13" s="60"/>
      <c r="G13" s="60"/>
      <c r="H13" s="60"/>
      <c r="L13" s="60"/>
      <c r="M13" s="60"/>
      <c r="N13" s="60"/>
      <c r="T13" s="80"/>
      <c r="U13" s="80"/>
      <c r="V13" s="80"/>
    </row>
    <row r="14" spans="1:24" s="141" customFormat="1" ht="27.95" customHeight="1">
      <c r="A14" s="278" t="s">
        <v>43</v>
      </c>
      <c r="B14" s="279">
        <v>3842</v>
      </c>
      <c r="F14" s="60"/>
      <c r="G14" s="60"/>
      <c r="H14" s="60"/>
      <c r="L14" s="60"/>
      <c r="M14" s="60"/>
      <c r="N14" s="60"/>
      <c r="T14" s="80"/>
      <c r="U14" s="80"/>
      <c r="V14" s="80"/>
    </row>
    <row r="15" spans="1:24" s="141" customFormat="1" ht="27.95" customHeight="1">
      <c r="A15" s="278" t="s">
        <v>44</v>
      </c>
      <c r="B15" s="279">
        <v>15385</v>
      </c>
      <c r="F15" s="60"/>
      <c r="G15" s="60"/>
      <c r="H15" s="60"/>
      <c r="L15" s="60"/>
      <c r="M15" s="60"/>
      <c r="N15" s="60"/>
      <c r="T15" s="80"/>
      <c r="U15" s="80"/>
      <c r="V15" s="80"/>
    </row>
    <row r="16" spans="1:24" s="141" customFormat="1" ht="27.95" customHeight="1">
      <c r="A16" s="278" t="s">
        <v>45</v>
      </c>
      <c r="B16" s="279">
        <v>2560</v>
      </c>
      <c r="F16" s="60"/>
      <c r="G16" s="60"/>
      <c r="H16" s="60"/>
      <c r="L16" s="60"/>
      <c r="M16" s="60"/>
      <c r="N16" s="60"/>
      <c r="T16" s="80"/>
      <c r="U16" s="80"/>
      <c r="V16" s="80"/>
    </row>
    <row r="17" spans="1:24" s="141" customFormat="1" ht="27.95" customHeight="1">
      <c r="A17" s="278" t="s">
        <v>46</v>
      </c>
      <c r="B17" s="279">
        <v>752</v>
      </c>
      <c r="F17" s="60"/>
      <c r="G17" s="60"/>
      <c r="H17" s="60"/>
      <c r="L17" s="60"/>
      <c r="M17" s="60"/>
      <c r="N17" s="60"/>
      <c r="T17" s="80"/>
      <c r="U17" s="80"/>
      <c r="V17" s="80"/>
    </row>
    <row r="18" spans="1:24" s="141" customFormat="1" ht="27.95" customHeight="1">
      <c r="A18" s="278" t="s">
        <v>47</v>
      </c>
      <c r="B18" s="279">
        <v>767</v>
      </c>
      <c r="F18" s="60"/>
      <c r="G18" s="60"/>
      <c r="H18" s="60"/>
      <c r="L18" s="60"/>
      <c r="M18" s="60"/>
      <c r="N18" s="60"/>
      <c r="T18" s="80"/>
      <c r="U18" s="80"/>
      <c r="V18" s="80"/>
    </row>
    <row r="19" spans="1:24" s="141" customFormat="1" ht="27.95" customHeight="1">
      <c r="A19" s="278" t="s">
        <v>48</v>
      </c>
      <c r="B19" s="279">
        <v>5825</v>
      </c>
      <c r="F19" s="60"/>
      <c r="G19" s="60"/>
      <c r="H19" s="60"/>
      <c r="L19" s="60"/>
      <c r="M19" s="60"/>
      <c r="N19" s="60"/>
      <c r="T19" s="80"/>
      <c r="U19" s="80"/>
      <c r="V19" s="80"/>
    </row>
    <row r="20" spans="1:24" s="141" customFormat="1" ht="27.95" customHeight="1">
      <c r="A20" s="278" t="s">
        <v>49</v>
      </c>
      <c r="B20" s="279">
        <v>4</v>
      </c>
      <c r="F20" s="60"/>
      <c r="G20" s="60"/>
      <c r="H20" s="60"/>
      <c r="L20" s="60"/>
      <c r="M20" s="60"/>
      <c r="N20" s="60"/>
      <c r="T20" s="80"/>
      <c r="U20" s="80"/>
      <c r="V20" s="80"/>
    </row>
    <row r="21" spans="1:24" s="141" customFormat="1" ht="27.95" customHeight="1">
      <c r="A21" s="278" t="s">
        <v>50</v>
      </c>
      <c r="B21" s="279">
        <v>715</v>
      </c>
      <c r="F21" s="60"/>
      <c r="G21" s="60"/>
      <c r="H21" s="60"/>
      <c r="L21" s="60"/>
      <c r="M21" s="60"/>
      <c r="N21" s="60"/>
      <c r="T21" s="80"/>
      <c r="U21" s="80"/>
      <c r="V21" s="80"/>
    </row>
    <row r="22" spans="1:24" s="143" customFormat="1" ht="27.95" customHeight="1">
      <c r="A22" s="278" t="s">
        <v>51</v>
      </c>
      <c r="B22" s="279">
        <v>2923</v>
      </c>
      <c r="D22" s="143">
        <v>3922.87</v>
      </c>
      <c r="F22" s="65" t="s">
        <v>52</v>
      </c>
      <c r="G22" s="65" t="s">
        <v>53</v>
      </c>
      <c r="H22" s="65">
        <v>3922.87</v>
      </c>
      <c r="I22" s="143" t="e">
        <f t="shared" si="0"/>
        <v>#VALUE!</v>
      </c>
      <c r="J22" s="143">
        <f t="shared" si="1"/>
        <v>999.86999999999989</v>
      </c>
      <c r="K22" s="143">
        <v>750</v>
      </c>
      <c r="L22" s="65" t="s">
        <v>52</v>
      </c>
      <c r="M22" s="65" t="s">
        <v>53</v>
      </c>
      <c r="N22" s="65">
        <v>4041.81</v>
      </c>
      <c r="O22" s="143" t="e">
        <f t="shared" si="2"/>
        <v>#VALUE!</v>
      </c>
      <c r="P22" s="143">
        <f t="shared" si="3"/>
        <v>1118.81</v>
      </c>
      <c r="T22" s="82" t="s">
        <v>52</v>
      </c>
      <c r="U22" s="82" t="s">
        <v>53</v>
      </c>
      <c r="V22" s="82">
        <v>4680.9399999999996</v>
      </c>
      <c r="W22" s="143">
        <f t="shared" si="4"/>
        <v>-1757.9399999999996</v>
      </c>
      <c r="X22" s="143" t="e">
        <f t="shared" si="5"/>
        <v>#VALUE!</v>
      </c>
    </row>
    <row r="23" spans="1:24" s="143" customFormat="1" ht="27.95" customHeight="1">
      <c r="A23" s="278" t="s">
        <v>58</v>
      </c>
      <c r="B23" s="279">
        <v>16658</v>
      </c>
      <c r="F23" s="65"/>
      <c r="G23" s="65"/>
      <c r="H23" s="65"/>
      <c r="L23" s="65"/>
      <c r="M23" s="65"/>
      <c r="N23" s="65"/>
      <c r="T23" s="82"/>
      <c r="U23" s="82"/>
      <c r="V23" s="82"/>
    </row>
    <row r="24" spans="1:24" s="143" customFormat="1" ht="27.95" customHeight="1">
      <c r="A24" s="278" t="s">
        <v>721</v>
      </c>
      <c r="B24" s="279">
        <v>5600</v>
      </c>
      <c r="F24" s="65"/>
      <c r="G24" s="65"/>
      <c r="H24" s="65"/>
      <c r="L24" s="65"/>
      <c r="M24" s="65"/>
      <c r="N24" s="65"/>
      <c r="T24" s="82"/>
      <c r="U24" s="82"/>
      <c r="V24" s="82"/>
    </row>
    <row r="25" spans="1:24" s="143" customFormat="1" ht="27.95" customHeight="1">
      <c r="A25" s="278" t="s">
        <v>54</v>
      </c>
      <c r="B25" s="279">
        <v>1796</v>
      </c>
      <c r="F25" s="65"/>
      <c r="G25" s="65"/>
      <c r="H25" s="65"/>
      <c r="L25" s="65"/>
      <c r="M25" s="65"/>
      <c r="N25" s="65"/>
      <c r="T25" s="82"/>
      <c r="U25" s="82"/>
      <c r="V25" s="82"/>
    </row>
    <row r="26" spans="1:24" s="37" customFormat="1" ht="27.95" customHeight="1">
      <c r="A26" s="278" t="s">
        <v>55</v>
      </c>
      <c r="B26" s="279">
        <v>46</v>
      </c>
      <c r="C26" s="67"/>
      <c r="D26" s="67">
        <v>135.6</v>
      </c>
      <c r="F26" s="56" t="s">
        <v>56</v>
      </c>
      <c r="G26" s="56" t="s">
        <v>57</v>
      </c>
      <c r="H26" s="73">
        <v>135.6</v>
      </c>
      <c r="I26" s="41" t="e">
        <f t="shared" si="0"/>
        <v>#VALUE!</v>
      </c>
      <c r="J26" s="54">
        <f t="shared" si="1"/>
        <v>89.6</v>
      </c>
      <c r="K26" s="54"/>
      <c r="L26" s="56" t="s">
        <v>56</v>
      </c>
      <c r="M26" s="56" t="s">
        <v>57</v>
      </c>
      <c r="N26" s="73">
        <v>135.6</v>
      </c>
      <c r="O26" s="41" t="e">
        <f t="shared" si="2"/>
        <v>#VALUE!</v>
      </c>
      <c r="P26" s="54">
        <f t="shared" si="3"/>
        <v>89.6</v>
      </c>
      <c r="T26" s="78" t="s">
        <v>56</v>
      </c>
      <c r="U26" s="78" t="s">
        <v>57</v>
      </c>
      <c r="V26" s="79">
        <v>135.6</v>
      </c>
      <c r="W26" s="37">
        <f t="shared" si="4"/>
        <v>-89.6</v>
      </c>
      <c r="X26" s="37" t="e">
        <f t="shared" si="5"/>
        <v>#VALUE!</v>
      </c>
    </row>
    <row r="27" spans="1:24" s="37" customFormat="1" ht="27.95" customHeight="1">
      <c r="A27" s="276" t="s">
        <v>59</v>
      </c>
      <c r="B27" s="280">
        <v>0</v>
      </c>
      <c r="F27" s="50" t="str">
        <f>""</f>
        <v/>
      </c>
      <c r="G27" s="50" t="str">
        <f>""</f>
        <v/>
      </c>
      <c r="H27" s="50" t="str">
        <f>""</f>
        <v/>
      </c>
      <c r="I27" s="41"/>
      <c r="L27" s="50" t="str">
        <f>""</f>
        <v/>
      </c>
      <c r="M27" s="72" t="str">
        <f>""</f>
        <v/>
      </c>
      <c r="N27" s="50" t="str">
        <f>""</f>
        <v/>
      </c>
      <c r="V27" s="84" t="e">
        <f>#REF!+#REF!+#REF!+#REF!+#REF!+#REF!+#REF!+#REF!+#REF!+#REF!+#REF!+#REF!+#REF!+#REF!+#REF!+#REF!+#REF!+#REF!+#REF!+#REF!+#REF!</f>
        <v>#REF!</v>
      </c>
      <c r="W27" s="84" t="e">
        <f>#REF!+#REF!+#REF!+#REF!+#REF!+#REF!+#REF!+#REF!+#REF!+#REF!+#REF!+#REF!+#REF!+#REF!+#REF!+#REF!+#REF!+#REF!+#REF!+#REF!+#REF!</f>
        <v>#REF!</v>
      </c>
    </row>
    <row r="28" spans="1:24" ht="31.15" customHeight="1">
      <c r="A28" s="125" t="s">
        <v>60</v>
      </c>
      <c r="B28" s="125" t="s">
        <v>722</v>
      </c>
      <c r="P28" s="85"/>
      <c r="T28" s="86" t="s">
        <v>61</v>
      </c>
      <c r="U28" s="86" t="s">
        <v>62</v>
      </c>
      <c r="V28" s="87">
        <v>19998</v>
      </c>
      <c r="W28" s="42">
        <f>B28-V28</f>
        <v>126148</v>
      </c>
      <c r="X28" s="42" t="e">
        <f>T28-A28</f>
        <v>#VALUE!</v>
      </c>
    </row>
    <row r="29" spans="1:24" ht="19.5" customHeight="1">
      <c r="P29" s="85"/>
      <c r="T29" s="86" t="s">
        <v>63</v>
      </c>
      <c r="U29" s="86" t="s">
        <v>64</v>
      </c>
      <c r="V29" s="87">
        <v>19998</v>
      </c>
      <c r="W29" s="42">
        <f>B29-V29</f>
        <v>-19998</v>
      </c>
      <c r="X29" s="42">
        <f>T29-A29</f>
        <v>2320301</v>
      </c>
    </row>
    <row r="30" spans="1:24" ht="19.5" customHeight="1">
      <c r="P30" s="85"/>
    </row>
    <row r="31" spans="1:24" ht="19.5" customHeight="1">
      <c r="P31" s="85"/>
    </row>
    <row r="32" spans="1:24" ht="19.5" customHeight="1">
      <c r="P32" s="85"/>
    </row>
    <row r="33" spans="16:16" ht="19.5" customHeight="1">
      <c r="P33" s="85"/>
    </row>
    <row r="34" spans="16:16" ht="19.5" customHeight="1">
      <c r="P34" s="85"/>
    </row>
    <row r="35" spans="16:16" ht="19.5" customHeight="1">
      <c r="P35" s="85"/>
    </row>
    <row r="36" spans="16:16" ht="19.5" customHeight="1">
      <c r="P36" s="85"/>
    </row>
    <row r="37" spans="16:16" ht="19.5" customHeight="1">
      <c r="P37" s="85"/>
    </row>
    <row r="38" spans="16:16" ht="19.5" customHeight="1">
      <c r="P38" s="85"/>
    </row>
    <row r="39" spans="16:16" ht="19.5" customHeight="1">
      <c r="P39" s="85"/>
    </row>
    <row r="40" spans="16:16" ht="19.5" customHeight="1">
      <c r="P40" s="85"/>
    </row>
    <row r="41" spans="16:16" ht="19.5" customHeight="1">
      <c r="P41" s="85"/>
    </row>
    <row r="42" spans="16:16" ht="19.5" customHeight="1">
      <c r="P42" s="85"/>
    </row>
  </sheetData>
  <mergeCells count="1">
    <mergeCell ref="A2:B2"/>
  </mergeCells>
  <phoneticPr fontId="46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  <legacyDrawing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FFFF00"/>
  </sheetPr>
  <dimension ref="A1:Y39"/>
  <sheetViews>
    <sheetView workbookViewId="0">
      <selection activeCell="AJ12" sqref="AJ12"/>
    </sheetView>
  </sheetViews>
  <sheetFormatPr defaultColWidth="7" defaultRowHeight="15"/>
  <cols>
    <col min="1" max="1" width="15.625" style="40" customWidth="1"/>
    <col min="2" max="2" width="46.625" style="37" customWidth="1"/>
    <col min="3" max="3" width="13" style="41" customWidth="1"/>
    <col min="4" max="4" width="10.375" style="37" hidden="1" customWidth="1"/>
    <col min="5" max="5" width="9.625" style="42" hidden="1" customWidth="1"/>
    <col min="6" max="6" width="8.125" style="42" hidden="1" customWidth="1"/>
    <col min="7" max="7" width="9.625" style="43" hidden="1" customWidth="1"/>
    <col min="8" max="8" width="17.5" style="43" hidden="1" customWidth="1"/>
    <col min="9" max="9" width="12.5" style="44" hidden="1" customWidth="1"/>
    <col min="10" max="10" width="7" style="45" hidden="1" customWidth="1"/>
    <col min="11" max="12" width="7" style="42" hidden="1" customWidth="1"/>
    <col min="13" max="13" width="13.875" style="42" hidden="1" customWidth="1"/>
    <col min="14" max="14" width="7.875" style="42" hidden="1" customWidth="1"/>
    <col min="15" max="15" width="9.5" style="42" hidden="1" customWidth="1"/>
    <col min="16" max="16" width="6.875" style="42" hidden="1" customWidth="1"/>
    <col min="17" max="17" width="9" style="42" hidden="1" customWidth="1"/>
    <col min="18" max="18" width="5.875" style="42" hidden="1" customWidth="1"/>
    <col min="19" max="19" width="5.25" style="42" hidden="1" customWidth="1"/>
    <col min="20" max="20" width="6.5" style="42" hidden="1" customWidth="1"/>
    <col min="21" max="22" width="7" style="42" hidden="1" customWidth="1"/>
    <col min="23" max="23" width="10.625" style="42" hidden="1" customWidth="1"/>
    <col min="24" max="24" width="10.5" style="42" hidden="1" customWidth="1"/>
    <col min="25" max="25" width="7" style="42" hidden="1" customWidth="1"/>
    <col min="26" max="16384" width="7" style="42"/>
  </cols>
  <sheetData>
    <row r="1" spans="1:25" ht="21.75" customHeight="1">
      <c r="A1" s="10" t="s">
        <v>868</v>
      </c>
    </row>
    <row r="2" spans="1:25" ht="23.25">
      <c r="A2" s="346" t="s">
        <v>869</v>
      </c>
      <c r="B2" s="366"/>
      <c r="C2" s="347"/>
      <c r="G2" s="42"/>
      <c r="H2" s="42"/>
      <c r="I2" s="42"/>
    </row>
    <row r="3" spans="1:25" s="37" customFormat="1" ht="21" customHeight="1">
      <c r="A3" s="40"/>
      <c r="C3" s="46" t="s">
        <v>0</v>
      </c>
      <c r="E3" s="37">
        <v>12.11</v>
      </c>
      <c r="G3" s="37">
        <v>12.22</v>
      </c>
      <c r="J3" s="41"/>
      <c r="M3" s="37">
        <v>1.2</v>
      </c>
    </row>
    <row r="4" spans="1:25" s="37" customFormat="1" ht="27" customHeight="1">
      <c r="A4" s="47" t="s">
        <v>65</v>
      </c>
      <c r="B4" s="48" t="s">
        <v>474</v>
      </c>
      <c r="C4" s="49" t="s">
        <v>26</v>
      </c>
      <c r="G4" s="50" t="s">
        <v>27</v>
      </c>
      <c r="H4" s="50" t="s">
        <v>28</v>
      </c>
      <c r="I4" s="50" t="s">
        <v>29</v>
      </c>
      <c r="J4" s="41"/>
      <c r="M4" s="50" t="s">
        <v>27</v>
      </c>
      <c r="N4" s="72" t="s">
        <v>28</v>
      </c>
      <c r="O4" s="50" t="s">
        <v>29</v>
      </c>
    </row>
    <row r="5" spans="1:25" s="37" customFormat="1" ht="26.25" customHeight="1">
      <c r="A5" s="51" t="s">
        <v>647</v>
      </c>
      <c r="B5" s="52" t="s">
        <v>648</v>
      </c>
      <c r="C5" s="53">
        <f>C6+C9+C12+C15+C17</f>
        <v>49947</v>
      </c>
      <c r="D5" s="54">
        <v>105429</v>
      </c>
      <c r="E5" s="55">
        <v>595734.14</v>
      </c>
      <c r="F5" s="37">
        <f>104401+13602</f>
        <v>118003</v>
      </c>
      <c r="G5" s="56" t="s">
        <v>31</v>
      </c>
      <c r="H5" s="56" t="s">
        <v>32</v>
      </c>
      <c r="I5" s="73">
        <v>596221.15</v>
      </c>
      <c r="J5" s="41">
        <f t="shared" ref="J5:J11" si="0">G5-A5</f>
        <v>-8</v>
      </c>
      <c r="K5" s="54">
        <f t="shared" ref="K5:K11" si="1">I5-C5</f>
        <v>546274.15</v>
      </c>
      <c r="L5" s="54">
        <v>75943</v>
      </c>
      <c r="M5" s="56" t="s">
        <v>31</v>
      </c>
      <c r="N5" s="56" t="s">
        <v>32</v>
      </c>
      <c r="O5" s="73">
        <v>643048.94999999995</v>
      </c>
      <c r="P5" s="41">
        <f t="shared" ref="P5:P11" si="2">M5-A5</f>
        <v>-8</v>
      </c>
      <c r="Q5" s="54">
        <f t="shared" ref="Q5:Q11" si="3">O5-C5</f>
        <v>593101.94999999995</v>
      </c>
      <c r="S5" s="37">
        <v>717759</v>
      </c>
      <c r="U5" s="78" t="s">
        <v>31</v>
      </c>
      <c r="V5" s="78" t="s">
        <v>32</v>
      </c>
      <c r="W5" s="79">
        <v>659380.53</v>
      </c>
      <c r="X5" s="37">
        <f t="shared" ref="X5:X11" si="4">C5-W5</f>
        <v>-609433.53</v>
      </c>
      <c r="Y5" s="37">
        <f t="shared" ref="Y5:Y11" si="5">U5-A5</f>
        <v>-8</v>
      </c>
    </row>
    <row r="6" spans="1:25" s="38" customFormat="1" ht="26.25" customHeight="1">
      <c r="A6" s="57" t="s">
        <v>649</v>
      </c>
      <c r="B6" s="58" t="s">
        <v>650</v>
      </c>
      <c r="C6" s="53">
        <f>SUM(C7:C8)</f>
        <v>14248</v>
      </c>
      <c r="D6" s="59"/>
      <c r="E6" s="59">
        <v>7616.62</v>
      </c>
      <c r="G6" s="60" t="s">
        <v>34</v>
      </c>
      <c r="H6" s="60" t="s">
        <v>35</v>
      </c>
      <c r="I6" s="74">
        <v>7616.62</v>
      </c>
      <c r="J6" s="75">
        <f t="shared" si="0"/>
        <v>-800</v>
      </c>
      <c r="K6" s="59">
        <f t="shared" si="1"/>
        <v>-6631.38</v>
      </c>
      <c r="L6" s="59"/>
      <c r="M6" s="60" t="s">
        <v>34</v>
      </c>
      <c r="N6" s="60" t="s">
        <v>35</v>
      </c>
      <c r="O6" s="74">
        <v>7749.58</v>
      </c>
      <c r="P6" s="75">
        <f t="shared" si="2"/>
        <v>-800</v>
      </c>
      <c r="Q6" s="59">
        <f t="shared" si="3"/>
        <v>-6498.42</v>
      </c>
      <c r="U6" s="80" t="s">
        <v>34</v>
      </c>
      <c r="V6" s="80" t="s">
        <v>35</v>
      </c>
      <c r="W6" s="81">
        <v>8475.4699999999993</v>
      </c>
      <c r="X6" s="38">
        <f t="shared" si="4"/>
        <v>5772.53</v>
      </c>
      <c r="Y6" s="38">
        <f t="shared" si="5"/>
        <v>-800</v>
      </c>
    </row>
    <row r="7" spans="1:25" s="39" customFormat="1" ht="26.25" customHeight="1">
      <c r="A7" s="61" t="s">
        <v>651</v>
      </c>
      <c r="B7" s="62" t="s">
        <v>652</v>
      </c>
      <c r="C7" s="63">
        <v>13801</v>
      </c>
      <c r="D7" s="64"/>
      <c r="E7" s="64">
        <v>3922.87</v>
      </c>
      <c r="G7" s="65" t="s">
        <v>52</v>
      </c>
      <c r="H7" s="65" t="s">
        <v>53</v>
      </c>
      <c r="I7" s="76">
        <v>3922.87</v>
      </c>
      <c r="J7" s="77">
        <f t="shared" si="0"/>
        <v>-80000</v>
      </c>
      <c r="K7" s="64">
        <f t="shared" si="1"/>
        <v>-9878.1299999999992</v>
      </c>
      <c r="L7" s="64">
        <v>750</v>
      </c>
      <c r="M7" s="65" t="s">
        <v>52</v>
      </c>
      <c r="N7" s="65" t="s">
        <v>53</v>
      </c>
      <c r="O7" s="76">
        <v>4041.81</v>
      </c>
      <c r="P7" s="77">
        <f t="shared" si="2"/>
        <v>-80000</v>
      </c>
      <c r="Q7" s="64">
        <f t="shared" si="3"/>
        <v>-9759.19</v>
      </c>
      <c r="U7" s="82" t="s">
        <v>52</v>
      </c>
      <c r="V7" s="82" t="s">
        <v>53</v>
      </c>
      <c r="W7" s="83">
        <v>4680.9399999999996</v>
      </c>
      <c r="X7" s="39">
        <f t="shared" si="4"/>
        <v>9120.06</v>
      </c>
      <c r="Y7" s="39">
        <f t="shared" si="5"/>
        <v>-80000</v>
      </c>
    </row>
    <row r="8" spans="1:25" s="37" customFormat="1" ht="26.25" customHeight="1">
      <c r="A8" s="61" t="s">
        <v>653</v>
      </c>
      <c r="B8" s="66" t="s">
        <v>654</v>
      </c>
      <c r="C8" s="63">
        <v>447</v>
      </c>
      <c r="D8" s="67"/>
      <c r="E8" s="67">
        <v>135.6</v>
      </c>
      <c r="G8" s="56" t="s">
        <v>56</v>
      </c>
      <c r="H8" s="56" t="s">
        <v>57</v>
      </c>
      <c r="I8" s="73">
        <v>135.6</v>
      </c>
      <c r="J8" s="41">
        <f t="shared" si="0"/>
        <v>-79904</v>
      </c>
      <c r="K8" s="54">
        <f t="shared" si="1"/>
        <v>-311.39999999999998</v>
      </c>
      <c r="L8" s="54"/>
      <c r="M8" s="56" t="s">
        <v>56</v>
      </c>
      <c r="N8" s="56" t="s">
        <v>57</v>
      </c>
      <c r="O8" s="73">
        <v>135.6</v>
      </c>
      <c r="P8" s="41">
        <f t="shared" si="2"/>
        <v>-79904</v>
      </c>
      <c r="Q8" s="54">
        <f t="shared" si="3"/>
        <v>-311.39999999999998</v>
      </c>
      <c r="U8" s="78" t="s">
        <v>56</v>
      </c>
      <c r="V8" s="78" t="s">
        <v>57</v>
      </c>
      <c r="W8" s="79">
        <v>135.6</v>
      </c>
      <c r="X8" s="37">
        <f t="shared" si="4"/>
        <v>311.39999999999998</v>
      </c>
      <c r="Y8" s="37">
        <f t="shared" si="5"/>
        <v>-79904</v>
      </c>
    </row>
    <row r="9" spans="1:25" s="37" customFormat="1" ht="26.25" customHeight="1">
      <c r="A9" s="57" t="s">
        <v>655</v>
      </c>
      <c r="B9" s="58" t="s">
        <v>656</v>
      </c>
      <c r="C9" s="49">
        <f>SUM(C10:C11)</f>
        <v>4514</v>
      </c>
      <c r="D9" s="54"/>
      <c r="E9" s="54">
        <v>7616.62</v>
      </c>
      <c r="G9" s="56" t="s">
        <v>34</v>
      </c>
      <c r="H9" s="56" t="s">
        <v>35</v>
      </c>
      <c r="I9" s="73">
        <v>7616.62</v>
      </c>
      <c r="J9" s="41">
        <f t="shared" si="0"/>
        <v>-802</v>
      </c>
      <c r="K9" s="54">
        <f t="shared" si="1"/>
        <v>3102.62</v>
      </c>
      <c r="L9" s="54"/>
      <c r="M9" s="56" t="s">
        <v>34</v>
      </c>
      <c r="N9" s="56" t="s">
        <v>35</v>
      </c>
      <c r="O9" s="73">
        <v>7749.58</v>
      </c>
      <c r="P9" s="41">
        <f t="shared" si="2"/>
        <v>-802</v>
      </c>
      <c r="Q9" s="54">
        <f t="shared" si="3"/>
        <v>3235.58</v>
      </c>
      <c r="U9" s="78" t="s">
        <v>34</v>
      </c>
      <c r="V9" s="78" t="s">
        <v>35</v>
      </c>
      <c r="W9" s="79">
        <v>8475.4699999999993</v>
      </c>
      <c r="X9" s="37">
        <f t="shared" si="4"/>
        <v>-3961.47</v>
      </c>
      <c r="Y9" s="37">
        <f t="shared" si="5"/>
        <v>-802</v>
      </c>
    </row>
    <row r="10" spans="1:25" s="37" customFormat="1" ht="26.25" customHeight="1">
      <c r="A10" s="61" t="s">
        <v>657</v>
      </c>
      <c r="B10" s="62" t="s">
        <v>658</v>
      </c>
      <c r="C10" s="63">
        <v>2722</v>
      </c>
      <c r="D10" s="54"/>
      <c r="E10" s="54">
        <v>3922.87</v>
      </c>
      <c r="G10" s="56" t="s">
        <v>52</v>
      </c>
      <c r="H10" s="56" t="s">
        <v>53</v>
      </c>
      <c r="I10" s="73">
        <v>3922.87</v>
      </c>
      <c r="J10" s="41">
        <f t="shared" si="0"/>
        <v>-80200</v>
      </c>
      <c r="K10" s="54">
        <f t="shared" si="1"/>
        <v>1200.8699999999999</v>
      </c>
      <c r="L10" s="54">
        <v>750</v>
      </c>
      <c r="M10" s="56" t="s">
        <v>52</v>
      </c>
      <c r="N10" s="56" t="s">
        <v>53</v>
      </c>
      <c r="O10" s="73">
        <v>4041.81</v>
      </c>
      <c r="P10" s="41">
        <f t="shared" si="2"/>
        <v>-80200</v>
      </c>
      <c r="Q10" s="54">
        <f t="shared" si="3"/>
        <v>1319.81</v>
      </c>
      <c r="U10" s="78" t="s">
        <v>52</v>
      </c>
      <c r="V10" s="78" t="s">
        <v>53</v>
      </c>
      <c r="W10" s="79">
        <v>4680.9399999999996</v>
      </c>
      <c r="X10" s="37">
        <f t="shared" si="4"/>
        <v>-1958.94</v>
      </c>
      <c r="Y10" s="37">
        <f t="shared" si="5"/>
        <v>-80200</v>
      </c>
    </row>
    <row r="11" spans="1:25" s="37" customFormat="1" ht="26.25" customHeight="1">
      <c r="A11" s="61" t="s">
        <v>659</v>
      </c>
      <c r="B11" s="66" t="s">
        <v>660</v>
      </c>
      <c r="C11" s="63">
        <v>1792</v>
      </c>
      <c r="D11" s="67"/>
      <c r="E11" s="67">
        <v>135.6</v>
      </c>
      <c r="G11" s="56" t="s">
        <v>56</v>
      </c>
      <c r="H11" s="56" t="s">
        <v>57</v>
      </c>
      <c r="I11" s="73">
        <v>135.6</v>
      </c>
      <c r="J11" s="41">
        <f t="shared" si="0"/>
        <v>-80103</v>
      </c>
      <c r="K11" s="54">
        <f t="shared" si="1"/>
        <v>-1656.4</v>
      </c>
      <c r="L11" s="54"/>
      <c r="M11" s="56" t="s">
        <v>56</v>
      </c>
      <c r="N11" s="56" t="s">
        <v>57</v>
      </c>
      <c r="O11" s="73">
        <v>135.6</v>
      </c>
      <c r="P11" s="41">
        <f t="shared" si="2"/>
        <v>-80103</v>
      </c>
      <c r="Q11" s="54">
        <f t="shared" si="3"/>
        <v>-1656.4</v>
      </c>
      <c r="U11" s="78" t="s">
        <v>56</v>
      </c>
      <c r="V11" s="78" t="s">
        <v>57</v>
      </c>
      <c r="W11" s="79">
        <v>135.6</v>
      </c>
      <c r="X11" s="37">
        <f t="shared" si="4"/>
        <v>1656.4</v>
      </c>
      <c r="Y11" s="37">
        <f t="shared" si="5"/>
        <v>-80103</v>
      </c>
    </row>
    <row r="12" spans="1:25" s="37" customFormat="1" ht="26.25" customHeight="1">
      <c r="A12" s="57" t="s">
        <v>661</v>
      </c>
      <c r="B12" s="68" t="s">
        <v>662</v>
      </c>
      <c r="C12" s="49">
        <f>SUM(C13:C14)</f>
        <v>4451</v>
      </c>
      <c r="D12" s="67"/>
      <c r="E12" s="67"/>
      <c r="G12" s="56"/>
      <c r="H12" s="56"/>
      <c r="I12" s="73"/>
      <c r="J12" s="41"/>
      <c r="K12" s="54"/>
      <c r="L12" s="54"/>
      <c r="M12" s="56"/>
      <c r="N12" s="56"/>
      <c r="O12" s="73"/>
      <c r="P12" s="41"/>
      <c r="Q12" s="54"/>
      <c r="U12" s="78"/>
      <c r="V12" s="78"/>
      <c r="W12" s="79"/>
    </row>
    <row r="13" spans="1:25" s="37" customFormat="1" ht="26.25" customHeight="1">
      <c r="A13" s="61" t="s">
        <v>663</v>
      </c>
      <c r="B13" s="62" t="s">
        <v>664</v>
      </c>
      <c r="C13" s="63">
        <v>4332</v>
      </c>
      <c r="D13" s="67"/>
      <c r="E13" s="67"/>
      <c r="G13" s="56"/>
      <c r="H13" s="56"/>
      <c r="I13" s="73"/>
      <c r="J13" s="41"/>
      <c r="K13" s="54"/>
      <c r="L13" s="54"/>
      <c r="M13" s="56"/>
      <c r="N13" s="56"/>
      <c r="O13" s="73"/>
      <c r="P13" s="41"/>
      <c r="Q13" s="54"/>
      <c r="U13" s="78"/>
      <c r="V13" s="78"/>
      <c r="W13" s="79"/>
    </row>
    <row r="14" spans="1:25" s="37" customFormat="1" ht="26.25" customHeight="1">
      <c r="A14" s="61" t="s">
        <v>665</v>
      </c>
      <c r="B14" s="66" t="s">
        <v>666</v>
      </c>
      <c r="C14" s="63">
        <v>119</v>
      </c>
      <c r="D14" s="67"/>
      <c r="E14" s="67"/>
      <c r="G14" s="56"/>
      <c r="H14" s="56"/>
      <c r="I14" s="73"/>
      <c r="J14" s="41"/>
      <c r="K14" s="54"/>
      <c r="L14" s="54"/>
      <c r="M14" s="56"/>
      <c r="N14" s="56"/>
      <c r="O14" s="73"/>
      <c r="P14" s="41"/>
      <c r="Q14" s="54"/>
      <c r="U14" s="78"/>
      <c r="V14" s="78"/>
      <c r="W14" s="79"/>
    </row>
    <row r="15" spans="1:25" s="37" customFormat="1" ht="26.25" customHeight="1">
      <c r="A15" s="57" t="s">
        <v>667</v>
      </c>
      <c r="B15" s="68" t="s">
        <v>668</v>
      </c>
      <c r="C15" s="49">
        <f>SUM(C16)</f>
        <v>12210</v>
      </c>
      <c r="D15" s="67"/>
      <c r="E15" s="67"/>
      <c r="G15" s="56"/>
      <c r="H15" s="56"/>
      <c r="I15" s="73"/>
      <c r="J15" s="41"/>
      <c r="K15" s="54"/>
      <c r="L15" s="54"/>
      <c r="M15" s="56"/>
      <c r="N15" s="56"/>
      <c r="O15" s="73"/>
      <c r="P15" s="41"/>
      <c r="Q15" s="54"/>
      <c r="U15" s="78"/>
      <c r="V15" s="78"/>
      <c r="W15" s="79"/>
    </row>
    <row r="16" spans="1:25" s="37" customFormat="1" ht="26.25" customHeight="1">
      <c r="A16" s="61" t="s">
        <v>669</v>
      </c>
      <c r="B16" s="62" t="s">
        <v>670</v>
      </c>
      <c r="C16" s="63">
        <v>12210</v>
      </c>
      <c r="D16" s="67"/>
      <c r="E16" s="67"/>
      <c r="G16" s="56"/>
      <c r="H16" s="56"/>
      <c r="I16" s="73"/>
      <c r="J16" s="41"/>
      <c r="K16" s="54"/>
      <c r="L16" s="54"/>
      <c r="M16" s="56"/>
      <c r="N16" s="56"/>
      <c r="O16" s="73"/>
      <c r="P16" s="41"/>
      <c r="Q16" s="54"/>
      <c r="U16" s="78"/>
      <c r="V16" s="78"/>
      <c r="W16" s="79"/>
    </row>
    <row r="17" spans="1:25" s="37" customFormat="1" ht="26.25" customHeight="1">
      <c r="A17" s="57" t="s">
        <v>671</v>
      </c>
      <c r="B17" s="68" t="s">
        <v>672</v>
      </c>
      <c r="C17" s="49">
        <f>SUM(C18:C19)</f>
        <v>14524</v>
      </c>
      <c r="D17" s="67"/>
      <c r="E17" s="67"/>
      <c r="G17" s="56"/>
      <c r="H17" s="56"/>
      <c r="I17" s="73"/>
      <c r="J17" s="41"/>
      <c r="K17" s="54"/>
      <c r="L17" s="54"/>
      <c r="M17" s="56"/>
      <c r="N17" s="56"/>
      <c r="O17" s="73"/>
      <c r="P17" s="41"/>
      <c r="Q17" s="54"/>
      <c r="U17" s="78"/>
      <c r="V17" s="78"/>
      <c r="W17" s="79"/>
    </row>
    <row r="18" spans="1:25" s="37" customFormat="1" ht="26.25" customHeight="1">
      <c r="A18" s="61" t="s">
        <v>673</v>
      </c>
      <c r="B18" s="62" t="s">
        <v>674</v>
      </c>
      <c r="C18" s="63">
        <v>13193</v>
      </c>
      <c r="D18" s="67"/>
      <c r="E18" s="67"/>
      <c r="G18" s="56"/>
      <c r="H18" s="56"/>
      <c r="I18" s="73"/>
      <c r="J18" s="41"/>
      <c r="K18" s="54"/>
      <c r="L18" s="54"/>
      <c r="M18" s="56"/>
      <c r="N18" s="56"/>
      <c r="O18" s="73"/>
      <c r="P18" s="41"/>
      <c r="Q18" s="54"/>
      <c r="U18" s="78"/>
      <c r="V18" s="78"/>
      <c r="W18" s="79"/>
    </row>
    <row r="19" spans="1:25" s="37" customFormat="1" ht="26.25" customHeight="1">
      <c r="A19" s="61" t="s">
        <v>675</v>
      </c>
      <c r="B19" s="66" t="s">
        <v>676</v>
      </c>
      <c r="C19" s="63">
        <v>1331</v>
      </c>
      <c r="D19" s="67"/>
      <c r="E19" s="67"/>
      <c r="G19" s="56"/>
      <c r="H19" s="56"/>
      <c r="I19" s="73"/>
      <c r="J19" s="41"/>
      <c r="K19" s="54"/>
      <c r="L19" s="54"/>
      <c r="M19" s="56"/>
      <c r="N19" s="56"/>
      <c r="O19" s="73"/>
      <c r="P19" s="41"/>
      <c r="Q19" s="54"/>
      <c r="U19" s="78"/>
      <c r="V19" s="78"/>
      <c r="W19" s="79"/>
    </row>
    <row r="20" spans="1:25" s="37" customFormat="1" ht="26.25" customHeight="1">
      <c r="A20" s="69">
        <v>230</v>
      </c>
      <c r="B20" s="70" t="s">
        <v>549</v>
      </c>
      <c r="C20" s="49">
        <f>C21+C22</f>
        <v>21718</v>
      </c>
      <c r="D20" s="67"/>
      <c r="E20" s="67"/>
      <c r="G20" s="56"/>
      <c r="H20" s="56"/>
      <c r="I20" s="73"/>
      <c r="J20" s="41"/>
      <c r="K20" s="54"/>
      <c r="L20" s="54"/>
      <c r="M20" s="56"/>
      <c r="N20" s="56"/>
      <c r="O20" s="73"/>
      <c r="P20" s="41"/>
      <c r="Q20" s="54"/>
      <c r="U20" s="78"/>
      <c r="V20" s="78"/>
      <c r="W20" s="79"/>
    </row>
    <row r="21" spans="1:25" s="37" customFormat="1" ht="26.25" customHeight="1">
      <c r="A21" s="69">
        <v>2300903</v>
      </c>
      <c r="B21" s="70" t="s">
        <v>677</v>
      </c>
      <c r="C21" s="49">
        <v>21621</v>
      </c>
      <c r="D21" s="54"/>
      <c r="E21" s="54">
        <v>7616.62</v>
      </c>
      <c r="G21" s="56" t="s">
        <v>34</v>
      </c>
      <c r="H21" s="56" t="s">
        <v>35</v>
      </c>
      <c r="I21" s="73">
        <v>7616.62</v>
      </c>
      <c r="J21" s="41">
        <f t="shared" ref="J21" si="6">G21-A21</f>
        <v>-2280802</v>
      </c>
      <c r="K21" s="54">
        <f t="shared" ref="K21" si="7">I21-C21</f>
        <v>-14004.38</v>
      </c>
      <c r="L21" s="54"/>
      <c r="M21" s="56" t="s">
        <v>34</v>
      </c>
      <c r="N21" s="56" t="s">
        <v>35</v>
      </c>
      <c r="O21" s="73">
        <v>7749.58</v>
      </c>
      <c r="P21" s="41">
        <f t="shared" ref="P21" si="8">M21-A21</f>
        <v>-2280802</v>
      </c>
      <c r="Q21" s="54">
        <f t="shared" ref="Q21" si="9">O21-C21</f>
        <v>-13871.42</v>
      </c>
      <c r="U21" s="78" t="s">
        <v>34</v>
      </c>
      <c r="V21" s="78" t="s">
        <v>35</v>
      </c>
      <c r="W21" s="79">
        <v>8475.4699999999993</v>
      </c>
      <c r="X21" s="37">
        <f t="shared" ref="X21" si="10">C21-W21</f>
        <v>13145.53</v>
      </c>
      <c r="Y21" s="37">
        <f t="shared" ref="Y21" si="11">U21-A21</f>
        <v>-2280802</v>
      </c>
    </row>
    <row r="22" spans="1:25" s="37" customFormat="1" ht="26.25" customHeight="1">
      <c r="A22" s="69">
        <v>23017</v>
      </c>
      <c r="B22" s="70" t="s">
        <v>678</v>
      </c>
      <c r="C22" s="71">
        <v>97</v>
      </c>
      <c r="D22" s="54"/>
      <c r="E22" s="54"/>
      <c r="G22" s="56"/>
      <c r="H22" s="56"/>
      <c r="I22" s="73"/>
      <c r="J22" s="41"/>
      <c r="K22" s="54"/>
      <c r="L22" s="54"/>
      <c r="M22" s="56"/>
      <c r="N22" s="56"/>
      <c r="O22" s="73"/>
      <c r="P22" s="41"/>
      <c r="Q22" s="54"/>
      <c r="U22" s="78"/>
      <c r="V22" s="78"/>
      <c r="W22" s="79"/>
    </row>
    <row r="23" spans="1:25" s="37" customFormat="1" ht="26.25" customHeight="1">
      <c r="A23" s="371" t="s">
        <v>529</v>
      </c>
      <c r="B23" s="372"/>
      <c r="C23" s="49">
        <f>C5+C20</f>
        <v>71665</v>
      </c>
      <c r="G23" s="50" t="str">
        <f>""</f>
        <v/>
      </c>
      <c r="H23" s="50" t="str">
        <f>""</f>
        <v/>
      </c>
      <c r="I23" s="50" t="str">
        <f>""</f>
        <v/>
      </c>
      <c r="J23" s="41"/>
      <c r="M23" s="50" t="str">
        <f>""</f>
        <v/>
      </c>
      <c r="N23" s="72" t="str">
        <f>""</f>
        <v/>
      </c>
      <c r="O23" s="50" t="str">
        <f>""</f>
        <v/>
      </c>
      <c r="W23" s="84" t="e">
        <f>W24+#REF!+#REF!+#REF!+#REF!+#REF!+#REF!+#REF!+#REF!+#REF!+#REF!+#REF!+#REF!+#REF!+#REF!+#REF!+#REF!+#REF!+#REF!+#REF!+#REF!</f>
        <v>#REF!</v>
      </c>
      <c r="X23" s="84" t="e">
        <f>X24+#REF!+#REF!+#REF!+#REF!+#REF!+#REF!+#REF!+#REF!+#REF!+#REF!+#REF!+#REF!+#REF!+#REF!+#REF!+#REF!+#REF!+#REF!+#REF!+#REF!</f>
        <v>#REF!</v>
      </c>
    </row>
    <row r="24" spans="1:25" ht="19.5" customHeight="1">
      <c r="Q24" s="85"/>
      <c r="U24" s="86" t="s">
        <v>67</v>
      </c>
      <c r="V24" s="86" t="s">
        <v>531</v>
      </c>
      <c r="W24" s="87">
        <v>19998</v>
      </c>
      <c r="X24" s="42">
        <f>C24-W24</f>
        <v>-19998</v>
      </c>
      <c r="Y24" s="42">
        <f>U24-A24</f>
        <v>232</v>
      </c>
    </row>
    <row r="25" spans="1:25" ht="19.5" customHeight="1">
      <c r="Q25" s="85"/>
      <c r="U25" s="86" t="s">
        <v>61</v>
      </c>
      <c r="V25" s="86" t="s">
        <v>62</v>
      </c>
      <c r="W25" s="87">
        <v>19998</v>
      </c>
      <c r="X25" s="42">
        <f>C25-W25</f>
        <v>-19998</v>
      </c>
      <c r="Y25" s="42">
        <f>U25-A25</f>
        <v>23203</v>
      </c>
    </row>
    <row r="26" spans="1:25" ht="19.5" customHeight="1">
      <c r="Q26" s="85"/>
      <c r="U26" s="86" t="s">
        <v>63</v>
      </c>
      <c r="V26" s="86" t="s">
        <v>64</v>
      </c>
      <c r="W26" s="87">
        <v>19998</v>
      </c>
      <c r="X26" s="42">
        <f>C26-W26</f>
        <v>-19998</v>
      </c>
      <c r="Y26" s="42">
        <f>U26-A26</f>
        <v>2320301</v>
      </c>
    </row>
    <row r="27" spans="1:25" ht="19.5" customHeight="1">
      <c r="Q27" s="85"/>
    </row>
    <row r="28" spans="1:25" ht="19.5" customHeight="1">
      <c r="Q28" s="85"/>
    </row>
    <row r="29" spans="1:25" ht="19.5" customHeight="1">
      <c r="Q29" s="85"/>
    </row>
    <row r="30" spans="1:25" ht="19.5" customHeight="1">
      <c r="Q30" s="85"/>
    </row>
    <row r="31" spans="1:25" ht="19.5" customHeight="1">
      <c r="Q31" s="85"/>
    </row>
    <row r="32" spans="1:25" ht="19.5" customHeight="1">
      <c r="Q32" s="85"/>
    </row>
    <row r="33" spans="17:17" ht="19.5" customHeight="1">
      <c r="Q33" s="85"/>
    </row>
    <row r="34" spans="17:17" ht="19.5" customHeight="1">
      <c r="Q34" s="85"/>
    </row>
    <row r="35" spans="17:17" ht="19.5" customHeight="1">
      <c r="Q35" s="85"/>
    </row>
    <row r="36" spans="17:17" ht="19.5" customHeight="1">
      <c r="Q36" s="85"/>
    </row>
    <row r="37" spans="17:17" ht="19.5" customHeight="1">
      <c r="Q37" s="85"/>
    </row>
    <row r="38" spans="17:17" ht="19.5" customHeight="1">
      <c r="Q38" s="85"/>
    </row>
    <row r="39" spans="17:17" ht="19.5" customHeight="1">
      <c r="Q39" s="85"/>
    </row>
  </sheetData>
  <mergeCells count="2">
    <mergeCell ref="A2:C2"/>
    <mergeCell ref="A23:B23"/>
  </mergeCells>
  <phoneticPr fontId="46" type="noConversion"/>
  <printOptions horizontalCentered="1"/>
  <pageMargins left="0.74803149606299202" right="0.74803149606299202" top="0.98425196850393704" bottom="0.98425196850393704" header="0.511811023622047" footer="0.511811023622047"/>
  <pageSetup paperSize="9" scale="95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8"/>
  <sheetViews>
    <sheetView tabSelected="1" workbookViewId="0">
      <selection activeCell="J25" sqref="J25"/>
    </sheetView>
  </sheetViews>
  <sheetFormatPr defaultColWidth="9" defaultRowHeight="13.5"/>
  <cols>
    <col min="1" max="1" width="22.875" style="289" customWidth="1"/>
    <col min="2" max="7" width="11.625" style="289" customWidth="1"/>
    <col min="8" max="16384" width="9" style="289"/>
  </cols>
  <sheetData>
    <row r="1" spans="1:7" ht="30" customHeight="1">
      <c r="A1" s="10" t="s">
        <v>870</v>
      </c>
      <c r="B1" s="288"/>
      <c r="C1" s="288"/>
    </row>
    <row r="2" spans="1:7" ht="25.5" customHeight="1">
      <c r="A2" s="378" t="s">
        <v>871</v>
      </c>
      <c r="B2" s="378"/>
      <c r="C2" s="378"/>
      <c r="D2" s="378"/>
      <c r="E2" s="378"/>
      <c r="F2" s="378"/>
      <c r="G2" s="378"/>
    </row>
    <row r="3" spans="1:7" ht="24" customHeight="1">
      <c r="A3" s="378"/>
      <c r="B3" s="378"/>
      <c r="C3" s="378"/>
      <c r="D3" s="378"/>
      <c r="E3" s="378"/>
      <c r="F3" s="378"/>
      <c r="G3" s="378"/>
    </row>
    <row r="4" spans="1:7" ht="21" customHeight="1">
      <c r="A4" s="290"/>
      <c r="B4" s="290"/>
      <c r="C4" s="290"/>
      <c r="D4" s="290"/>
      <c r="E4" s="290"/>
      <c r="F4" s="379" t="s">
        <v>679</v>
      </c>
      <c r="G4" s="379"/>
    </row>
    <row r="5" spans="1:7" ht="30" customHeight="1">
      <c r="A5" s="380" t="s">
        <v>723</v>
      </c>
      <c r="B5" s="382" t="s">
        <v>724</v>
      </c>
      <c r="C5" s="383"/>
      <c r="D5" s="383"/>
      <c r="E5" s="384" t="s">
        <v>725</v>
      </c>
      <c r="F5" s="384"/>
      <c r="G5" s="384"/>
    </row>
    <row r="6" spans="1:7" s="308" customFormat="1" ht="30" customHeight="1">
      <c r="A6" s="381"/>
      <c r="B6" s="305"/>
      <c r="C6" s="305" t="s">
        <v>726</v>
      </c>
      <c r="D6" s="304" t="s">
        <v>727</v>
      </c>
      <c r="E6" s="305"/>
      <c r="F6" s="305" t="s">
        <v>726</v>
      </c>
      <c r="G6" s="305" t="s">
        <v>727</v>
      </c>
    </row>
    <row r="7" spans="1:7" ht="30" customHeight="1">
      <c r="A7" s="291" t="s">
        <v>728</v>
      </c>
      <c r="B7" s="291" t="s">
        <v>729</v>
      </c>
      <c r="C7" s="291" t="s">
        <v>730</v>
      </c>
      <c r="D7" s="292" t="s">
        <v>731</v>
      </c>
      <c r="E7" s="291" t="s">
        <v>732</v>
      </c>
      <c r="F7" s="291" t="s">
        <v>733</v>
      </c>
      <c r="G7" s="291" t="s">
        <v>734</v>
      </c>
    </row>
    <row r="8" spans="1:7" s="392" customFormat="1" ht="30" customHeight="1">
      <c r="A8" s="313" t="s">
        <v>772</v>
      </c>
      <c r="B8" s="313">
        <f>C8+D8</f>
        <v>13.658000000000001</v>
      </c>
      <c r="C8" s="313">
        <v>9.1980000000000004</v>
      </c>
      <c r="D8" s="391">
        <v>4.46</v>
      </c>
      <c r="E8" s="313">
        <f>F8+G8</f>
        <v>9.622399999999999</v>
      </c>
      <c r="F8" s="313">
        <v>5.1623999999999999</v>
      </c>
      <c r="G8" s="313">
        <v>4.46</v>
      </c>
    </row>
  </sheetData>
  <mergeCells count="5">
    <mergeCell ref="A2:G3"/>
    <mergeCell ref="F4:G4"/>
    <mergeCell ref="A5:A6"/>
    <mergeCell ref="B5:D5"/>
    <mergeCell ref="E5:G5"/>
  </mergeCells>
  <phoneticPr fontId="46" type="noConversion"/>
  <pageMargins left="0.69930555555555596" right="0.69930555555555596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theme="5" tint="0.59999389629810485"/>
  </sheetPr>
  <dimension ref="A1:WVO15"/>
  <sheetViews>
    <sheetView workbookViewId="0">
      <selection activeCell="M8" sqref="M8"/>
    </sheetView>
  </sheetViews>
  <sheetFormatPr defaultColWidth="7.875" defaultRowHeight="15.75"/>
  <cols>
    <col min="1" max="1" width="46" style="7" customWidth="1"/>
    <col min="2" max="3" width="18.75" style="8" customWidth="1"/>
    <col min="4" max="4" width="8" style="7" customWidth="1"/>
    <col min="5" max="5" width="7.875" style="7" customWidth="1"/>
    <col min="6" max="6" width="8.5" style="7" hidden="1" customWidth="1"/>
    <col min="7" max="7" width="7.875" style="7" hidden="1" customWidth="1"/>
    <col min="8" max="255" width="7.875" style="7"/>
    <col min="256" max="256" width="35.75" style="7" customWidth="1"/>
    <col min="257" max="257" width="7.875" style="7" hidden="1" customWidth="1"/>
    <col min="258" max="259" width="12" style="7" customWidth="1"/>
    <col min="260" max="260" width="8" style="7" customWidth="1"/>
    <col min="261" max="261" width="7.875" style="7" customWidth="1"/>
    <col min="262" max="263" width="7.875" style="7" hidden="1" customWidth="1"/>
    <col min="264" max="511" width="7.875" style="7"/>
    <col min="512" max="512" width="35.75" style="7" customWidth="1"/>
    <col min="513" max="513" width="7.875" style="7" hidden="1" customWidth="1"/>
    <col min="514" max="515" width="12" style="7" customWidth="1"/>
    <col min="516" max="516" width="8" style="7" customWidth="1"/>
    <col min="517" max="517" width="7.875" style="7" customWidth="1"/>
    <col min="518" max="519" width="7.875" style="7" hidden="1" customWidth="1"/>
    <col min="520" max="767" width="7.875" style="7"/>
    <col min="768" max="768" width="35.75" style="7" customWidth="1"/>
    <col min="769" max="769" width="7.875" style="7" hidden="1" customWidth="1"/>
    <col min="770" max="771" width="12" style="7" customWidth="1"/>
    <col min="772" max="772" width="8" style="7" customWidth="1"/>
    <col min="773" max="773" width="7.875" style="7" customWidth="1"/>
    <col min="774" max="775" width="7.875" style="7" hidden="1" customWidth="1"/>
    <col min="776" max="1023" width="7.875" style="7"/>
    <col min="1024" max="1024" width="35.75" style="7" customWidth="1"/>
    <col min="1025" max="1025" width="7.875" style="7" hidden="1" customWidth="1"/>
    <col min="1026" max="1027" width="12" style="7" customWidth="1"/>
    <col min="1028" max="1028" width="8" style="7" customWidth="1"/>
    <col min="1029" max="1029" width="7.875" style="7" customWidth="1"/>
    <col min="1030" max="1031" width="7.875" style="7" hidden="1" customWidth="1"/>
    <col min="1032" max="1279" width="7.875" style="7"/>
    <col min="1280" max="1280" width="35.75" style="7" customWidth="1"/>
    <col min="1281" max="1281" width="7.875" style="7" hidden="1" customWidth="1"/>
    <col min="1282" max="1283" width="12" style="7" customWidth="1"/>
    <col min="1284" max="1284" width="8" style="7" customWidth="1"/>
    <col min="1285" max="1285" width="7.875" style="7" customWidth="1"/>
    <col min="1286" max="1287" width="7.875" style="7" hidden="1" customWidth="1"/>
    <col min="1288" max="1535" width="7.875" style="7"/>
    <col min="1536" max="1536" width="35.75" style="7" customWidth="1"/>
    <col min="1537" max="1537" width="7.875" style="7" hidden="1" customWidth="1"/>
    <col min="1538" max="1539" width="12" style="7" customWidth="1"/>
    <col min="1540" max="1540" width="8" style="7" customWidth="1"/>
    <col min="1541" max="1541" width="7.875" style="7" customWidth="1"/>
    <col min="1542" max="1543" width="7.875" style="7" hidden="1" customWidth="1"/>
    <col min="1544" max="1791" width="7.875" style="7"/>
    <col min="1792" max="1792" width="35.75" style="7" customWidth="1"/>
    <col min="1793" max="1793" width="7.875" style="7" hidden="1" customWidth="1"/>
    <col min="1794" max="1795" width="12" style="7" customWidth="1"/>
    <col min="1796" max="1796" width="8" style="7" customWidth="1"/>
    <col min="1797" max="1797" width="7.875" style="7" customWidth="1"/>
    <col min="1798" max="1799" width="7.875" style="7" hidden="1" customWidth="1"/>
    <col min="1800" max="2047" width="7.875" style="7"/>
    <col min="2048" max="2048" width="35.75" style="7" customWidth="1"/>
    <col min="2049" max="2049" width="7.875" style="7" hidden="1" customWidth="1"/>
    <col min="2050" max="2051" width="12" style="7" customWidth="1"/>
    <col min="2052" max="2052" width="8" style="7" customWidth="1"/>
    <col min="2053" max="2053" width="7.875" style="7" customWidth="1"/>
    <col min="2054" max="2055" width="7.875" style="7" hidden="1" customWidth="1"/>
    <col min="2056" max="2303" width="7.875" style="7"/>
    <col min="2304" max="2304" width="35.75" style="7" customWidth="1"/>
    <col min="2305" max="2305" width="7.875" style="7" hidden="1" customWidth="1"/>
    <col min="2306" max="2307" width="12" style="7" customWidth="1"/>
    <col min="2308" max="2308" width="8" style="7" customWidth="1"/>
    <col min="2309" max="2309" width="7.875" style="7" customWidth="1"/>
    <col min="2310" max="2311" width="7.875" style="7" hidden="1" customWidth="1"/>
    <col min="2312" max="2559" width="7.875" style="7"/>
    <col min="2560" max="2560" width="35.75" style="7" customWidth="1"/>
    <col min="2561" max="2561" width="7.875" style="7" hidden="1" customWidth="1"/>
    <col min="2562" max="2563" width="12" style="7" customWidth="1"/>
    <col min="2564" max="2564" width="8" style="7" customWidth="1"/>
    <col min="2565" max="2565" width="7.875" style="7" customWidth="1"/>
    <col min="2566" max="2567" width="7.875" style="7" hidden="1" customWidth="1"/>
    <col min="2568" max="2815" width="7.875" style="7"/>
    <col min="2816" max="2816" width="35.75" style="7" customWidth="1"/>
    <col min="2817" max="2817" width="7.875" style="7" hidden="1" customWidth="1"/>
    <col min="2818" max="2819" width="12" style="7" customWidth="1"/>
    <col min="2820" max="2820" width="8" style="7" customWidth="1"/>
    <col min="2821" max="2821" width="7.875" style="7" customWidth="1"/>
    <col min="2822" max="2823" width="7.875" style="7" hidden="1" customWidth="1"/>
    <col min="2824" max="3071" width="7.875" style="7"/>
    <col min="3072" max="3072" width="35.75" style="7" customWidth="1"/>
    <col min="3073" max="3073" width="7.875" style="7" hidden="1" customWidth="1"/>
    <col min="3074" max="3075" width="12" style="7" customWidth="1"/>
    <col min="3076" max="3076" width="8" style="7" customWidth="1"/>
    <col min="3077" max="3077" width="7.875" style="7" customWidth="1"/>
    <col min="3078" max="3079" width="7.875" style="7" hidden="1" customWidth="1"/>
    <col min="3080" max="3327" width="7.875" style="7"/>
    <col min="3328" max="3328" width="35.75" style="7" customWidth="1"/>
    <col min="3329" max="3329" width="7.875" style="7" hidden="1" customWidth="1"/>
    <col min="3330" max="3331" width="12" style="7" customWidth="1"/>
    <col min="3332" max="3332" width="8" style="7" customWidth="1"/>
    <col min="3333" max="3333" width="7.875" style="7" customWidth="1"/>
    <col min="3334" max="3335" width="7.875" style="7" hidden="1" customWidth="1"/>
    <col min="3336" max="3583" width="7.875" style="7"/>
    <col min="3584" max="3584" width="35.75" style="7" customWidth="1"/>
    <col min="3585" max="3585" width="7.875" style="7" hidden="1" customWidth="1"/>
    <col min="3586" max="3587" width="12" style="7" customWidth="1"/>
    <col min="3588" max="3588" width="8" style="7" customWidth="1"/>
    <col min="3589" max="3589" width="7.875" style="7" customWidth="1"/>
    <col min="3590" max="3591" width="7.875" style="7" hidden="1" customWidth="1"/>
    <col min="3592" max="3839" width="7.875" style="7"/>
    <col min="3840" max="3840" width="35.75" style="7" customWidth="1"/>
    <col min="3841" max="3841" width="7.875" style="7" hidden="1" customWidth="1"/>
    <col min="3842" max="3843" width="12" style="7" customWidth="1"/>
    <col min="3844" max="3844" width="8" style="7" customWidth="1"/>
    <col min="3845" max="3845" width="7.875" style="7" customWidth="1"/>
    <col min="3846" max="3847" width="7.875" style="7" hidden="1" customWidth="1"/>
    <col min="3848" max="4095" width="7.875" style="7"/>
    <col min="4096" max="4096" width="35.75" style="7" customWidth="1"/>
    <col min="4097" max="4097" width="7.875" style="7" hidden="1" customWidth="1"/>
    <col min="4098" max="4099" width="12" style="7" customWidth="1"/>
    <col min="4100" max="4100" width="8" style="7" customWidth="1"/>
    <col min="4101" max="4101" width="7.875" style="7" customWidth="1"/>
    <col min="4102" max="4103" width="7.875" style="7" hidden="1" customWidth="1"/>
    <col min="4104" max="4351" width="7.875" style="7"/>
    <col min="4352" max="4352" width="35.75" style="7" customWidth="1"/>
    <col min="4353" max="4353" width="7.875" style="7" hidden="1" customWidth="1"/>
    <col min="4354" max="4355" width="12" style="7" customWidth="1"/>
    <col min="4356" max="4356" width="8" style="7" customWidth="1"/>
    <col min="4357" max="4357" width="7.875" style="7" customWidth="1"/>
    <col min="4358" max="4359" width="7.875" style="7" hidden="1" customWidth="1"/>
    <col min="4360" max="4607" width="7.875" style="7"/>
    <col min="4608" max="4608" width="35.75" style="7" customWidth="1"/>
    <col min="4609" max="4609" width="7.875" style="7" hidden="1" customWidth="1"/>
    <col min="4610" max="4611" width="12" style="7" customWidth="1"/>
    <col min="4612" max="4612" width="8" style="7" customWidth="1"/>
    <col min="4613" max="4613" width="7.875" style="7" customWidth="1"/>
    <col min="4614" max="4615" width="7.875" style="7" hidden="1" customWidth="1"/>
    <col min="4616" max="4863" width="7.875" style="7"/>
    <col min="4864" max="4864" width="35.75" style="7" customWidth="1"/>
    <col min="4865" max="4865" width="7.875" style="7" hidden="1" customWidth="1"/>
    <col min="4866" max="4867" width="12" style="7" customWidth="1"/>
    <col min="4868" max="4868" width="8" style="7" customWidth="1"/>
    <col min="4869" max="4869" width="7.875" style="7" customWidth="1"/>
    <col min="4870" max="4871" width="7.875" style="7" hidden="1" customWidth="1"/>
    <col min="4872" max="5119" width="7.875" style="7"/>
    <col min="5120" max="5120" width="35.75" style="7" customWidth="1"/>
    <col min="5121" max="5121" width="7.875" style="7" hidden="1" customWidth="1"/>
    <col min="5122" max="5123" width="12" style="7" customWidth="1"/>
    <col min="5124" max="5124" width="8" style="7" customWidth="1"/>
    <col min="5125" max="5125" width="7.875" style="7" customWidth="1"/>
    <col min="5126" max="5127" width="7.875" style="7" hidden="1" customWidth="1"/>
    <col min="5128" max="5375" width="7.875" style="7"/>
    <col min="5376" max="5376" width="35.75" style="7" customWidth="1"/>
    <col min="5377" max="5377" width="7.875" style="7" hidden="1" customWidth="1"/>
    <col min="5378" max="5379" width="12" style="7" customWidth="1"/>
    <col min="5380" max="5380" width="8" style="7" customWidth="1"/>
    <col min="5381" max="5381" width="7.875" style="7" customWidth="1"/>
    <col min="5382" max="5383" width="7.875" style="7" hidden="1" customWidth="1"/>
    <col min="5384" max="5631" width="7.875" style="7"/>
    <col min="5632" max="5632" width="35.75" style="7" customWidth="1"/>
    <col min="5633" max="5633" width="7.875" style="7" hidden="1" customWidth="1"/>
    <col min="5634" max="5635" width="12" style="7" customWidth="1"/>
    <col min="5636" max="5636" width="8" style="7" customWidth="1"/>
    <col min="5637" max="5637" width="7.875" style="7" customWidth="1"/>
    <col min="5638" max="5639" width="7.875" style="7" hidden="1" customWidth="1"/>
    <col min="5640" max="5887" width="7.875" style="7"/>
    <col min="5888" max="5888" width="35.75" style="7" customWidth="1"/>
    <col min="5889" max="5889" width="7.875" style="7" hidden="1" customWidth="1"/>
    <col min="5890" max="5891" width="12" style="7" customWidth="1"/>
    <col min="5892" max="5892" width="8" style="7" customWidth="1"/>
    <col min="5893" max="5893" width="7.875" style="7" customWidth="1"/>
    <col min="5894" max="5895" width="7.875" style="7" hidden="1" customWidth="1"/>
    <col min="5896" max="6143" width="7.875" style="7"/>
    <col min="6144" max="6144" width="35.75" style="7" customWidth="1"/>
    <col min="6145" max="6145" width="7.875" style="7" hidden="1" customWidth="1"/>
    <col min="6146" max="6147" width="12" style="7" customWidth="1"/>
    <col min="6148" max="6148" width="8" style="7" customWidth="1"/>
    <col min="6149" max="6149" width="7.875" style="7" customWidth="1"/>
    <col min="6150" max="6151" width="7.875" style="7" hidden="1" customWidth="1"/>
    <col min="6152" max="6399" width="7.875" style="7"/>
    <col min="6400" max="6400" width="35.75" style="7" customWidth="1"/>
    <col min="6401" max="6401" width="7.875" style="7" hidden="1" customWidth="1"/>
    <col min="6402" max="6403" width="12" style="7" customWidth="1"/>
    <col min="6404" max="6404" width="8" style="7" customWidth="1"/>
    <col min="6405" max="6405" width="7.875" style="7" customWidth="1"/>
    <col min="6406" max="6407" width="7.875" style="7" hidden="1" customWidth="1"/>
    <col min="6408" max="6655" width="7.875" style="7"/>
    <col min="6656" max="6656" width="35.75" style="7" customWidth="1"/>
    <col min="6657" max="6657" width="7.875" style="7" hidden="1" customWidth="1"/>
    <col min="6658" max="6659" width="12" style="7" customWidth="1"/>
    <col min="6660" max="6660" width="8" style="7" customWidth="1"/>
    <col min="6661" max="6661" width="7.875" style="7" customWidth="1"/>
    <col min="6662" max="6663" width="7.875" style="7" hidden="1" customWidth="1"/>
    <col min="6664" max="6911" width="7.875" style="7"/>
    <col min="6912" max="6912" width="35.75" style="7" customWidth="1"/>
    <col min="6913" max="6913" width="7.875" style="7" hidden="1" customWidth="1"/>
    <col min="6914" max="6915" width="12" style="7" customWidth="1"/>
    <col min="6916" max="6916" width="8" style="7" customWidth="1"/>
    <col min="6917" max="6917" width="7.875" style="7" customWidth="1"/>
    <col min="6918" max="6919" width="7.875" style="7" hidden="1" customWidth="1"/>
    <col min="6920" max="7167" width="7.875" style="7"/>
    <col min="7168" max="7168" width="35.75" style="7" customWidth="1"/>
    <col min="7169" max="7169" width="7.875" style="7" hidden="1" customWidth="1"/>
    <col min="7170" max="7171" width="12" style="7" customWidth="1"/>
    <col min="7172" max="7172" width="8" style="7" customWidth="1"/>
    <col min="7173" max="7173" width="7.875" style="7" customWidth="1"/>
    <col min="7174" max="7175" width="7.875" style="7" hidden="1" customWidth="1"/>
    <col min="7176" max="7423" width="7.875" style="7"/>
    <col min="7424" max="7424" width="35.75" style="7" customWidth="1"/>
    <col min="7425" max="7425" width="7.875" style="7" hidden="1" customWidth="1"/>
    <col min="7426" max="7427" width="12" style="7" customWidth="1"/>
    <col min="7428" max="7428" width="8" style="7" customWidth="1"/>
    <col min="7429" max="7429" width="7.875" style="7" customWidth="1"/>
    <col min="7430" max="7431" width="7.875" style="7" hidden="1" customWidth="1"/>
    <col min="7432" max="7679" width="7.875" style="7"/>
    <col min="7680" max="7680" width="35.75" style="7" customWidth="1"/>
    <col min="7681" max="7681" width="7.875" style="7" hidden="1" customWidth="1"/>
    <col min="7682" max="7683" width="12" style="7" customWidth="1"/>
    <col min="7684" max="7684" width="8" style="7" customWidth="1"/>
    <col min="7685" max="7685" width="7.875" style="7" customWidth="1"/>
    <col min="7686" max="7687" width="7.875" style="7" hidden="1" customWidth="1"/>
    <col min="7688" max="7935" width="7.875" style="7"/>
    <col min="7936" max="7936" width="35.75" style="7" customWidth="1"/>
    <col min="7937" max="7937" width="7.875" style="7" hidden="1" customWidth="1"/>
    <col min="7938" max="7939" width="12" style="7" customWidth="1"/>
    <col min="7940" max="7940" width="8" style="7" customWidth="1"/>
    <col min="7941" max="7941" width="7.875" style="7" customWidth="1"/>
    <col min="7942" max="7943" width="7.875" style="7" hidden="1" customWidth="1"/>
    <col min="7944" max="8191" width="7.875" style="7"/>
    <col min="8192" max="8192" width="35.75" style="7" customWidth="1"/>
    <col min="8193" max="8193" width="7.875" style="7" hidden="1" customWidth="1"/>
    <col min="8194" max="8195" width="12" style="7" customWidth="1"/>
    <col min="8196" max="8196" width="8" style="7" customWidth="1"/>
    <col min="8197" max="8197" width="7.875" style="7" customWidth="1"/>
    <col min="8198" max="8199" width="7.875" style="7" hidden="1" customWidth="1"/>
    <col min="8200" max="8447" width="7.875" style="7"/>
    <col min="8448" max="8448" width="35.75" style="7" customWidth="1"/>
    <col min="8449" max="8449" width="7.875" style="7" hidden="1" customWidth="1"/>
    <col min="8450" max="8451" width="12" style="7" customWidth="1"/>
    <col min="8452" max="8452" width="8" style="7" customWidth="1"/>
    <col min="8453" max="8453" width="7.875" style="7" customWidth="1"/>
    <col min="8454" max="8455" width="7.875" style="7" hidden="1" customWidth="1"/>
    <col min="8456" max="8703" width="7.875" style="7"/>
    <col min="8704" max="8704" width="35.75" style="7" customWidth="1"/>
    <col min="8705" max="8705" width="7.875" style="7" hidden="1" customWidth="1"/>
    <col min="8706" max="8707" width="12" style="7" customWidth="1"/>
    <col min="8708" max="8708" width="8" style="7" customWidth="1"/>
    <col min="8709" max="8709" width="7.875" style="7" customWidth="1"/>
    <col min="8710" max="8711" width="7.875" style="7" hidden="1" customWidth="1"/>
    <col min="8712" max="8959" width="7.875" style="7"/>
    <col min="8960" max="8960" width="35.75" style="7" customWidth="1"/>
    <col min="8961" max="8961" width="7.875" style="7" hidden="1" customWidth="1"/>
    <col min="8962" max="8963" width="12" style="7" customWidth="1"/>
    <col min="8964" max="8964" width="8" style="7" customWidth="1"/>
    <col min="8965" max="8965" width="7.875" style="7" customWidth="1"/>
    <col min="8966" max="8967" width="7.875" style="7" hidden="1" customWidth="1"/>
    <col min="8968" max="9215" width="7.875" style="7"/>
    <col min="9216" max="9216" width="35.75" style="7" customWidth="1"/>
    <col min="9217" max="9217" width="7.875" style="7" hidden="1" customWidth="1"/>
    <col min="9218" max="9219" width="12" style="7" customWidth="1"/>
    <col min="9220" max="9220" width="8" style="7" customWidth="1"/>
    <col min="9221" max="9221" width="7.875" style="7" customWidth="1"/>
    <col min="9222" max="9223" width="7.875" style="7" hidden="1" customWidth="1"/>
    <col min="9224" max="9471" width="7.875" style="7"/>
    <col min="9472" max="9472" width="35.75" style="7" customWidth="1"/>
    <col min="9473" max="9473" width="7.875" style="7" hidden="1" customWidth="1"/>
    <col min="9474" max="9475" width="12" style="7" customWidth="1"/>
    <col min="9476" max="9476" width="8" style="7" customWidth="1"/>
    <col min="9477" max="9477" width="7.875" style="7" customWidth="1"/>
    <col min="9478" max="9479" width="7.875" style="7" hidden="1" customWidth="1"/>
    <col min="9480" max="9727" width="7.875" style="7"/>
    <col min="9728" max="9728" width="35.75" style="7" customWidth="1"/>
    <col min="9729" max="9729" width="7.875" style="7" hidden="1" customWidth="1"/>
    <col min="9730" max="9731" width="12" style="7" customWidth="1"/>
    <col min="9732" max="9732" width="8" style="7" customWidth="1"/>
    <col min="9733" max="9733" width="7.875" style="7" customWidth="1"/>
    <col min="9734" max="9735" width="7.875" style="7" hidden="1" customWidth="1"/>
    <col min="9736" max="9983" width="7.875" style="7"/>
    <col min="9984" max="9984" width="35.75" style="7" customWidth="1"/>
    <col min="9985" max="9985" width="7.875" style="7" hidden="1" customWidth="1"/>
    <col min="9986" max="9987" width="12" style="7" customWidth="1"/>
    <col min="9988" max="9988" width="8" style="7" customWidth="1"/>
    <col min="9989" max="9989" width="7.875" style="7" customWidth="1"/>
    <col min="9990" max="9991" width="7.875" style="7" hidden="1" customWidth="1"/>
    <col min="9992" max="10239" width="7.875" style="7"/>
    <col min="10240" max="10240" width="35.75" style="7" customWidth="1"/>
    <col min="10241" max="10241" width="7.875" style="7" hidden="1" customWidth="1"/>
    <col min="10242" max="10243" width="12" style="7" customWidth="1"/>
    <col min="10244" max="10244" width="8" style="7" customWidth="1"/>
    <col min="10245" max="10245" width="7.875" style="7" customWidth="1"/>
    <col min="10246" max="10247" width="7.875" style="7" hidden="1" customWidth="1"/>
    <col min="10248" max="10495" width="7.875" style="7"/>
    <col min="10496" max="10496" width="35.75" style="7" customWidth="1"/>
    <col min="10497" max="10497" width="7.875" style="7" hidden="1" customWidth="1"/>
    <col min="10498" max="10499" width="12" style="7" customWidth="1"/>
    <col min="10500" max="10500" width="8" style="7" customWidth="1"/>
    <col min="10501" max="10501" width="7.875" style="7" customWidth="1"/>
    <col min="10502" max="10503" width="7.875" style="7" hidden="1" customWidth="1"/>
    <col min="10504" max="10751" width="7.875" style="7"/>
    <col min="10752" max="10752" width="35.75" style="7" customWidth="1"/>
    <col min="10753" max="10753" width="7.875" style="7" hidden="1" customWidth="1"/>
    <col min="10754" max="10755" width="12" style="7" customWidth="1"/>
    <col min="10756" max="10756" width="8" style="7" customWidth="1"/>
    <col min="10757" max="10757" width="7.875" style="7" customWidth="1"/>
    <col min="10758" max="10759" width="7.875" style="7" hidden="1" customWidth="1"/>
    <col min="10760" max="11007" width="7.875" style="7"/>
    <col min="11008" max="11008" width="35.75" style="7" customWidth="1"/>
    <col min="11009" max="11009" width="7.875" style="7" hidden="1" customWidth="1"/>
    <col min="11010" max="11011" width="12" style="7" customWidth="1"/>
    <col min="11012" max="11012" width="8" style="7" customWidth="1"/>
    <col min="11013" max="11013" width="7.875" style="7" customWidth="1"/>
    <col min="11014" max="11015" width="7.875" style="7" hidden="1" customWidth="1"/>
    <col min="11016" max="11263" width="7.875" style="7"/>
    <col min="11264" max="11264" width="35.75" style="7" customWidth="1"/>
    <col min="11265" max="11265" width="7.875" style="7" hidden="1" customWidth="1"/>
    <col min="11266" max="11267" width="12" style="7" customWidth="1"/>
    <col min="11268" max="11268" width="8" style="7" customWidth="1"/>
    <col min="11269" max="11269" width="7.875" style="7" customWidth="1"/>
    <col min="11270" max="11271" width="7.875" style="7" hidden="1" customWidth="1"/>
    <col min="11272" max="11519" width="7.875" style="7"/>
    <col min="11520" max="11520" width="35.75" style="7" customWidth="1"/>
    <col min="11521" max="11521" width="7.875" style="7" hidden="1" customWidth="1"/>
    <col min="11522" max="11523" width="12" style="7" customWidth="1"/>
    <col min="11524" max="11524" width="8" style="7" customWidth="1"/>
    <col min="11525" max="11525" width="7.875" style="7" customWidth="1"/>
    <col min="11526" max="11527" width="7.875" style="7" hidden="1" customWidth="1"/>
    <col min="11528" max="11775" width="7.875" style="7"/>
    <col min="11776" max="11776" width="35.75" style="7" customWidth="1"/>
    <col min="11777" max="11777" width="7.875" style="7" hidden="1" customWidth="1"/>
    <col min="11778" max="11779" width="12" style="7" customWidth="1"/>
    <col min="11780" max="11780" width="8" style="7" customWidth="1"/>
    <col min="11781" max="11781" width="7.875" style="7" customWidth="1"/>
    <col min="11782" max="11783" width="7.875" style="7" hidden="1" customWidth="1"/>
    <col min="11784" max="12031" width="7.875" style="7"/>
    <col min="12032" max="12032" width="35.75" style="7" customWidth="1"/>
    <col min="12033" max="12033" width="7.875" style="7" hidden="1" customWidth="1"/>
    <col min="12034" max="12035" width="12" style="7" customWidth="1"/>
    <col min="12036" max="12036" width="8" style="7" customWidth="1"/>
    <col min="12037" max="12037" width="7.875" style="7" customWidth="1"/>
    <col min="12038" max="12039" width="7.875" style="7" hidden="1" customWidth="1"/>
    <col min="12040" max="12287" width="7.875" style="7"/>
    <col min="12288" max="12288" width="35.75" style="7" customWidth="1"/>
    <col min="12289" max="12289" width="7.875" style="7" hidden="1" customWidth="1"/>
    <col min="12290" max="12291" width="12" style="7" customWidth="1"/>
    <col min="12292" max="12292" width="8" style="7" customWidth="1"/>
    <col min="12293" max="12293" width="7.875" style="7" customWidth="1"/>
    <col min="12294" max="12295" width="7.875" style="7" hidden="1" customWidth="1"/>
    <col min="12296" max="12543" width="7.875" style="7"/>
    <col min="12544" max="12544" width="35.75" style="7" customWidth="1"/>
    <col min="12545" max="12545" width="7.875" style="7" hidden="1" customWidth="1"/>
    <col min="12546" max="12547" width="12" style="7" customWidth="1"/>
    <col min="12548" max="12548" width="8" style="7" customWidth="1"/>
    <col min="12549" max="12549" width="7.875" style="7" customWidth="1"/>
    <col min="12550" max="12551" width="7.875" style="7" hidden="1" customWidth="1"/>
    <col min="12552" max="12799" width="7.875" style="7"/>
    <col min="12800" max="12800" width="35.75" style="7" customWidth="1"/>
    <col min="12801" max="12801" width="7.875" style="7" hidden="1" customWidth="1"/>
    <col min="12802" max="12803" width="12" style="7" customWidth="1"/>
    <col min="12804" max="12804" width="8" style="7" customWidth="1"/>
    <col min="12805" max="12805" width="7.875" style="7" customWidth="1"/>
    <col min="12806" max="12807" width="7.875" style="7" hidden="1" customWidth="1"/>
    <col min="12808" max="13055" width="7.875" style="7"/>
    <col min="13056" max="13056" width="35.75" style="7" customWidth="1"/>
    <col min="13057" max="13057" width="7.875" style="7" hidden="1" customWidth="1"/>
    <col min="13058" max="13059" width="12" style="7" customWidth="1"/>
    <col min="13060" max="13060" width="8" style="7" customWidth="1"/>
    <col min="13061" max="13061" width="7.875" style="7" customWidth="1"/>
    <col min="13062" max="13063" width="7.875" style="7" hidden="1" customWidth="1"/>
    <col min="13064" max="13311" width="7.875" style="7"/>
    <col min="13312" max="13312" width="35.75" style="7" customWidth="1"/>
    <col min="13313" max="13313" width="7.875" style="7" hidden="1" customWidth="1"/>
    <col min="13314" max="13315" width="12" style="7" customWidth="1"/>
    <col min="13316" max="13316" width="8" style="7" customWidth="1"/>
    <col min="13317" max="13317" width="7.875" style="7" customWidth="1"/>
    <col min="13318" max="13319" width="7.875" style="7" hidden="1" customWidth="1"/>
    <col min="13320" max="13567" width="7.875" style="7"/>
    <col min="13568" max="13568" width="35.75" style="7" customWidth="1"/>
    <col min="13569" max="13569" width="7.875" style="7" hidden="1" customWidth="1"/>
    <col min="13570" max="13571" width="12" style="7" customWidth="1"/>
    <col min="13572" max="13572" width="8" style="7" customWidth="1"/>
    <col min="13573" max="13573" width="7.875" style="7" customWidth="1"/>
    <col min="13574" max="13575" width="7.875" style="7" hidden="1" customWidth="1"/>
    <col min="13576" max="13823" width="7.875" style="7"/>
    <col min="13824" max="13824" width="35.75" style="7" customWidth="1"/>
    <col min="13825" max="13825" width="7.875" style="7" hidden="1" customWidth="1"/>
    <col min="13826" max="13827" width="12" style="7" customWidth="1"/>
    <col min="13828" max="13828" width="8" style="7" customWidth="1"/>
    <col min="13829" max="13829" width="7.875" style="7" customWidth="1"/>
    <col min="13830" max="13831" width="7.875" style="7" hidden="1" customWidth="1"/>
    <col min="13832" max="14079" width="7.875" style="7"/>
    <col min="14080" max="14080" width="35.75" style="7" customWidth="1"/>
    <col min="14081" max="14081" width="7.875" style="7" hidden="1" customWidth="1"/>
    <col min="14082" max="14083" width="12" style="7" customWidth="1"/>
    <col min="14084" max="14084" width="8" style="7" customWidth="1"/>
    <col min="14085" max="14085" width="7.875" style="7" customWidth="1"/>
    <col min="14086" max="14087" width="7.875" style="7" hidden="1" customWidth="1"/>
    <col min="14088" max="14335" width="7.875" style="7"/>
    <col min="14336" max="14336" width="35.75" style="7" customWidth="1"/>
    <col min="14337" max="14337" width="7.875" style="7" hidden="1" customWidth="1"/>
    <col min="14338" max="14339" width="12" style="7" customWidth="1"/>
    <col min="14340" max="14340" width="8" style="7" customWidth="1"/>
    <col min="14341" max="14341" width="7.875" style="7" customWidth="1"/>
    <col min="14342" max="14343" width="7.875" style="7" hidden="1" customWidth="1"/>
    <col min="14344" max="14591" width="7.875" style="7"/>
    <col min="14592" max="14592" width="35.75" style="7" customWidth="1"/>
    <col min="14593" max="14593" width="7.875" style="7" hidden="1" customWidth="1"/>
    <col min="14594" max="14595" width="12" style="7" customWidth="1"/>
    <col min="14596" max="14596" width="8" style="7" customWidth="1"/>
    <col min="14597" max="14597" width="7.875" style="7" customWidth="1"/>
    <col min="14598" max="14599" width="7.875" style="7" hidden="1" customWidth="1"/>
    <col min="14600" max="14847" width="7.875" style="7"/>
    <col min="14848" max="14848" width="35.75" style="7" customWidth="1"/>
    <col min="14849" max="14849" width="7.875" style="7" hidden="1" customWidth="1"/>
    <col min="14850" max="14851" width="12" style="7" customWidth="1"/>
    <col min="14852" max="14852" width="8" style="7" customWidth="1"/>
    <col min="14853" max="14853" width="7.875" style="7" customWidth="1"/>
    <col min="14854" max="14855" width="7.875" style="7" hidden="1" customWidth="1"/>
    <col min="14856" max="15103" width="7.875" style="7"/>
    <col min="15104" max="15104" width="35.75" style="7" customWidth="1"/>
    <col min="15105" max="15105" width="7.875" style="7" hidden="1" customWidth="1"/>
    <col min="15106" max="15107" width="12" style="7" customWidth="1"/>
    <col min="15108" max="15108" width="8" style="7" customWidth="1"/>
    <col min="15109" max="15109" width="7.875" style="7" customWidth="1"/>
    <col min="15110" max="15111" width="7.875" style="7" hidden="1" customWidth="1"/>
    <col min="15112" max="15359" width="7.875" style="7"/>
    <col min="15360" max="15360" width="35.75" style="7" customWidth="1"/>
    <col min="15361" max="15361" width="7.875" style="7" hidden="1" customWidth="1"/>
    <col min="15362" max="15363" width="12" style="7" customWidth="1"/>
    <col min="15364" max="15364" width="8" style="7" customWidth="1"/>
    <col min="15365" max="15365" width="7.875" style="7" customWidth="1"/>
    <col min="15366" max="15367" width="7.875" style="7" hidden="1" customWidth="1"/>
    <col min="15368" max="15615" width="7.875" style="7"/>
    <col min="15616" max="15616" width="35.75" style="7" customWidth="1"/>
    <col min="15617" max="15617" width="7.875" style="7" hidden="1" customWidth="1"/>
    <col min="15618" max="15619" width="12" style="7" customWidth="1"/>
    <col min="15620" max="15620" width="8" style="7" customWidth="1"/>
    <col min="15621" max="15621" width="7.875" style="7" customWidth="1"/>
    <col min="15622" max="15623" width="7.875" style="7" hidden="1" customWidth="1"/>
    <col min="15624" max="15871" width="7.875" style="7"/>
    <col min="15872" max="15872" width="35.75" style="7" customWidth="1"/>
    <col min="15873" max="15873" width="7.875" style="7" hidden="1" customWidth="1"/>
    <col min="15874" max="15875" width="12" style="7" customWidth="1"/>
    <col min="15876" max="15876" width="8" style="7" customWidth="1"/>
    <col min="15877" max="15877" width="7.875" style="7" customWidth="1"/>
    <col min="15878" max="15879" width="7.875" style="7" hidden="1" customWidth="1"/>
    <col min="15880" max="16127" width="7.875" style="7"/>
    <col min="16128" max="16128" width="35.75" style="7" customWidth="1"/>
    <col min="16129" max="16129" width="7.875" style="7" hidden="1" customWidth="1"/>
    <col min="16130" max="16131" width="12" style="7" customWidth="1"/>
    <col min="16132" max="16132" width="8" style="7" customWidth="1"/>
    <col min="16133" max="16133" width="7.875" style="7" customWidth="1"/>
    <col min="16134" max="16135" width="7.875" style="7" hidden="1" customWidth="1"/>
    <col min="16136" max="16384" width="7.875" style="7"/>
  </cols>
  <sheetData>
    <row r="1" spans="1:6" ht="18.75">
      <c r="A1" s="10" t="s">
        <v>872</v>
      </c>
      <c r="B1" s="11"/>
      <c r="C1" s="11"/>
    </row>
    <row r="2" spans="1:6" ht="32.25" customHeight="1">
      <c r="A2" s="345" t="s">
        <v>873</v>
      </c>
      <c r="B2" s="345"/>
      <c r="C2" s="345"/>
    </row>
    <row r="3" spans="1:6" ht="23.25" customHeight="1">
      <c r="A3" s="13"/>
      <c r="B3" s="13"/>
      <c r="C3" s="33" t="s">
        <v>679</v>
      </c>
    </row>
    <row r="4" spans="1:6" s="1" customFormat="1" ht="46.5" customHeight="1">
      <c r="A4" s="15" t="s">
        <v>25</v>
      </c>
      <c r="B4" s="15" t="s">
        <v>2</v>
      </c>
      <c r="C4" s="15" t="s">
        <v>680</v>
      </c>
      <c r="D4" s="17"/>
    </row>
    <row r="5" spans="1:6" s="2" customFormat="1" ht="46.5" customHeight="1">
      <c r="A5" s="18" t="s">
        <v>681</v>
      </c>
      <c r="B5" s="19" t="s">
        <v>682</v>
      </c>
      <c r="C5" s="27" t="s">
        <v>683</v>
      </c>
      <c r="D5" s="21"/>
    </row>
    <row r="6" spans="1:6" s="3" customFormat="1" ht="46.5" customHeight="1">
      <c r="A6" s="18" t="s">
        <v>684</v>
      </c>
      <c r="B6" s="19" t="s">
        <v>685</v>
      </c>
      <c r="C6" s="27" t="s">
        <v>682</v>
      </c>
      <c r="D6" s="22"/>
      <c r="F6" s="3">
        <v>988753</v>
      </c>
    </row>
    <row r="7" spans="1:6" s="3" customFormat="1" ht="46.5" customHeight="1">
      <c r="A7" s="18" t="s">
        <v>686</v>
      </c>
      <c r="B7" s="19" t="s">
        <v>682</v>
      </c>
      <c r="C7" s="27" t="s">
        <v>682</v>
      </c>
      <c r="D7" s="22"/>
    </row>
    <row r="8" spans="1:6" s="3" customFormat="1" ht="46.5" customHeight="1">
      <c r="A8" s="18" t="s">
        <v>687</v>
      </c>
      <c r="B8" s="19" t="s">
        <v>685</v>
      </c>
      <c r="C8" s="27" t="s">
        <v>682</v>
      </c>
      <c r="D8" s="22"/>
    </row>
    <row r="9" spans="1:6" s="4" customFormat="1" ht="46.5" customHeight="1">
      <c r="A9" s="23" t="s">
        <v>688</v>
      </c>
      <c r="B9" s="24">
        <v>0</v>
      </c>
      <c r="C9" s="34">
        <v>1.45</v>
      </c>
      <c r="D9" s="25"/>
      <c r="F9" s="4">
        <v>822672</v>
      </c>
    </row>
    <row r="10" spans="1:6" s="4" customFormat="1" ht="46.5" customHeight="1">
      <c r="A10" s="26" t="s">
        <v>689</v>
      </c>
      <c r="B10" s="24">
        <v>0</v>
      </c>
      <c r="C10" s="24">
        <v>0</v>
      </c>
      <c r="D10" s="25"/>
    </row>
    <row r="11" spans="1:6" s="4" customFormat="1" ht="46.5" customHeight="1">
      <c r="A11" s="26" t="s">
        <v>690</v>
      </c>
      <c r="B11" s="24">
        <v>0</v>
      </c>
      <c r="C11" s="34">
        <v>1.45</v>
      </c>
      <c r="D11" s="25"/>
    </row>
    <row r="12" spans="1:6" s="5" customFormat="1" ht="46.5" customHeight="1">
      <c r="A12" s="18" t="s">
        <v>691</v>
      </c>
      <c r="B12" s="24">
        <v>0</v>
      </c>
      <c r="C12" s="35">
        <v>0.2</v>
      </c>
      <c r="D12" s="28"/>
    </row>
    <row r="13" spans="1:6" s="4" customFormat="1" ht="46.5" customHeight="1">
      <c r="A13" s="18" t="s">
        <v>692</v>
      </c>
      <c r="B13" s="27" t="s">
        <v>682</v>
      </c>
      <c r="C13" s="34">
        <v>5.1623999999999999</v>
      </c>
      <c r="D13" s="25"/>
      <c r="F13" s="4">
        <v>988753</v>
      </c>
    </row>
    <row r="14" spans="1:6" s="4" customFormat="1" ht="46.5" customHeight="1">
      <c r="A14" s="23" t="s">
        <v>693</v>
      </c>
      <c r="B14" s="24">
        <v>0</v>
      </c>
      <c r="C14" s="36">
        <v>0</v>
      </c>
      <c r="D14" s="25"/>
      <c r="F14" s="4">
        <v>822672</v>
      </c>
    </row>
    <row r="15" spans="1:6" s="6" customFormat="1" ht="46.5" customHeight="1">
      <c r="A15" s="29" t="s">
        <v>694</v>
      </c>
      <c r="B15" s="19" t="s">
        <v>685</v>
      </c>
      <c r="C15" s="36">
        <v>0</v>
      </c>
      <c r="D15" s="31"/>
    </row>
  </sheetData>
  <mergeCells count="1">
    <mergeCell ref="A2:C2"/>
  </mergeCells>
  <phoneticPr fontId="46" type="noConversion"/>
  <pageMargins left="0.7" right="0.7" top="0.75" bottom="0.75" header="0.3" footer="0.3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theme="5" tint="0.59999389629810485"/>
  </sheetPr>
  <dimension ref="A1:WVO15"/>
  <sheetViews>
    <sheetView workbookViewId="0">
      <selection activeCell="K6" sqref="K6"/>
    </sheetView>
  </sheetViews>
  <sheetFormatPr defaultColWidth="7.875" defaultRowHeight="15.75"/>
  <cols>
    <col min="1" max="1" width="46" style="7" customWidth="1"/>
    <col min="2" max="2" width="18.75" style="8" customWidth="1"/>
    <col min="3" max="3" width="18.75" style="9" customWidth="1"/>
    <col min="4" max="4" width="8" style="7" customWidth="1"/>
    <col min="5" max="5" width="7.875" style="7" customWidth="1"/>
    <col min="6" max="6" width="8.5" style="7" hidden="1" customWidth="1"/>
    <col min="7" max="7" width="7.875" style="7" hidden="1" customWidth="1"/>
    <col min="8" max="255" width="7.875" style="7"/>
    <col min="256" max="256" width="35.75" style="7" customWidth="1"/>
    <col min="257" max="257" width="7.875" style="7" hidden="1" customWidth="1"/>
    <col min="258" max="259" width="12" style="7" customWidth="1"/>
    <col min="260" max="260" width="8" style="7" customWidth="1"/>
    <col min="261" max="261" width="7.875" style="7" customWidth="1"/>
    <col min="262" max="263" width="7.875" style="7" hidden="1" customWidth="1"/>
    <col min="264" max="511" width="7.875" style="7"/>
    <col min="512" max="512" width="35.75" style="7" customWidth="1"/>
    <col min="513" max="513" width="7.875" style="7" hidden="1" customWidth="1"/>
    <col min="514" max="515" width="12" style="7" customWidth="1"/>
    <col min="516" max="516" width="8" style="7" customWidth="1"/>
    <col min="517" max="517" width="7.875" style="7" customWidth="1"/>
    <col min="518" max="519" width="7.875" style="7" hidden="1" customWidth="1"/>
    <col min="520" max="767" width="7.875" style="7"/>
    <col min="768" max="768" width="35.75" style="7" customWidth="1"/>
    <col min="769" max="769" width="7.875" style="7" hidden="1" customWidth="1"/>
    <col min="770" max="771" width="12" style="7" customWidth="1"/>
    <col min="772" max="772" width="8" style="7" customWidth="1"/>
    <col min="773" max="773" width="7.875" style="7" customWidth="1"/>
    <col min="774" max="775" width="7.875" style="7" hidden="1" customWidth="1"/>
    <col min="776" max="1023" width="7.875" style="7"/>
    <col min="1024" max="1024" width="35.75" style="7" customWidth="1"/>
    <col min="1025" max="1025" width="7.875" style="7" hidden="1" customWidth="1"/>
    <col min="1026" max="1027" width="12" style="7" customWidth="1"/>
    <col min="1028" max="1028" width="8" style="7" customWidth="1"/>
    <col min="1029" max="1029" width="7.875" style="7" customWidth="1"/>
    <col min="1030" max="1031" width="7.875" style="7" hidden="1" customWidth="1"/>
    <col min="1032" max="1279" width="7.875" style="7"/>
    <col min="1280" max="1280" width="35.75" style="7" customWidth="1"/>
    <col min="1281" max="1281" width="7.875" style="7" hidden="1" customWidth="1"/>
    <col min="1282" max="1283" width="12" style="7" customWidth="1"/>
    <col min="1284" max="1284" width="8" style="7" customWidth="1"/>
    <col min="1285" max="1285" width="7.875" style="7" customWidth="1"/>
    <col min="1286" max="1287" width="7.875" style="7" hidden="1" customWidth="1"/>
    <col min="1288" max="1535" width="7.875" style="7"/>
    <col min="1536" max="1536" width="35.75" style="7" customWidth="1"/>
    <col min="1537" max="1537" width="7.875" style="7" hidden="1" customWidth="1"/>
    <col min="1538" max="1539" width="12" style="7" customWidth="1"/>
    <col min="1540" max="1540" width="8" style="7" customWidth="1"/>
    <col min="1541" max="1541" width="7.875" style="7" customWidth="1"/>
    <col min="1542" max="1543" width="7.875" style="7" hidden="1" customWidth="1"/>
    <col min="1544" max="1791" width="7.875" style="7"/>
    <col min="1792" max="1792" width="35.75" style="7" customWidth="1"/>
    <col min="1793" max="1793" width="7.875" style="7" hidden="1" customWidth="1"/>
    <col min="1794" max="1795" width="12" style="7" customWidth="1"/>
    <col min="1796" max="1796" width="8" style="7" customWidth="1"/>
    <col min="1797" max="1797" width="7.875" style="7" customWidth="1"/>
    <col min="1798" max="1799" width="7.875" style="7" hidden="1" customWidth="1"/>
    <col min="1800" max="2047" width="7.875" style="7"/>
    <col min="2048" max="2048" width="35.75" style="7" customWidth="1"/>
    <col min="2049" max="2049" width="7.875" style="7" hidden="1" customWidth="1"/>
    <col min="2050" max="2051" width="12" style="7" customWidth="1"/>
    <col min="2052" max="2052" width="8" style="7" customWidth="1"/>
    <col min="2053" max="2053" width="7.875" style="7" customWidth="1"/>
    <col min="2054" max="2055" width="7.875" style="7" hidden="1" customWidth="1"/>
    <col min="2056" max="2303" width="7.875" style="7"/>
    <col min="2304" max="2304" width="35.75" style="7" customWidth="1"/>
    <col min="2305" max="2305" width="7.875" style="7" hidden="1" customWidth="1"/>
    <col min="2306" max="2307" width="12" style="7" customWidth="1"/>
    <col min="2308" max="2308" width="8" style="7" customWidth="1"/>
    <col min="2309" max="2309" width="7.875" style="7" customWidth="1"/>
    <col min="2310" max="2311" width="7.875" style="7" hidden="1" customWidth="1"/>
    <col min="2312" max="2559" width="7.875" style="7"/>
    <col min="2560" max="2560" width="35.75" style="7" customWidth="1"/>
    <col min="2561" max="2561" width="7.875" style="7" hidden="1" customWidth="1"/>
    <col min="2562" max="2563" width="12" style="7" customWidth="1"/>
    <col min="2564" max="2564" width="8" style="7" customWidth="1"/>
    <col min="2565" max="2565" width="7.875" style="7" customWidth="1"/>
    <col min="2566" max="2567" width="7.875" style="7" hidden="1" customWidth="1"/>
    <col min="2568" max="2815" width="7.875" style="7"/>
    <col min="2816" max="2816" width="35.75" style="7" customWidth="1"/>
    <col min="2817" max="2817" width="7.875" style="7" hidden="1" customWidth="1"/>
    <col min="2818" max="2819" width="12" style="7" customWidth="1"/>
    <col min="2820" max="2820" width="8" style="7" customWidth="1"/>
    <col min="2821" max="2821" width="7.875" style="7" customWidth="1"/>
    <col min="2822" max="2823" width="7.875" style="7" hidden="1" customWidth="1"/>
    <col min="2824" max="3071" width="7.875" style="7"/>
    <col min="3072" max="3072" width="35.75" style="7" customWidth="1"/>
    <col min="3073" max="3073" width="7.875" style="7" hidden="1" customWidth="1"/>
    <col min="3074" max="3075" width="12" style="7" customWidth="1"/>
    <col min="3076" max="3076" width="8" style="7" customWidth="1"/>
    <col min="3077" max="3077" width="7.875" style="7" customWidth="1"/>
    <col min="3078" max="3079" width="7.875" style="7" hidden="1" customWidth="1"/>
    <col min="3080" max="3327" width="7.875" style="7"/>
    <col min="3328" max="3328" width="35.75" style="7" customWidth="1"/>
    <col min="3329" max="3329" width="7.875" style="7" hidden="1" customWidth="1"/>
    <col min="3330" max="3331" width="12" style="7" customWidth="1"/>
    <col min="3332" max="3332" width="8" style="7" customWidth="1"/>
    <col min="3333" max="3333" width="7.875" style="7" customWidth="1"/>
    <col min="3334" max="3335" width="7.875" style="7" hidden="1" customWidth="1"/>
    <col min="3336" max="3583" width="7.875" style="7"/>
    <col min="3584" max="3584" width="35.75" style="7" customWidth="1"/>
    <col min="3585" max="3585" width="7.875" style="7" hidden="1" customWidth="1"/>
    <col min="3586" max="3587" width="12" style="7" customWidth="1"/>
    <col min="3588" max="3588" width="8" style="7" customWidth="1"/>
    <col min="3589" max="3589" width="7.875" style="7" customWidth="1"/>
    <col min="3590" max="3591" width="7.875" style="7" hidden="1" customWidth="1"/>
    <col min="3592" max="3839" width="7.875" style="7"/>
    <col min="3840" max="3840" width="35.75" style="7" customWidth="1"/>
    <col min="3841" max="3841" width="7.875" style="7" hidden="1" customWidth="1"/>
    <col min="3842" max="3843" width="12" style="7" customWidth="1"/>
    <col min="3844" max="3844" width="8" style="7" customWidth="1"/>
    <col min="3845" max="3845" width="7.875" style="7" customWidth="1"/>
    <col min="3846" max="3847" width="7.875" style="7" hidden="1" customWidth="1"/>
    <col min="3848" max="4095" width="7.875" style="7"/>
    <col min="4096" max="4096" width="35.75" style="7" customWidth="1"/>
    <col min="4097" max="4097" width="7.875" style="7" hidden="1" customWidth="1"/>
    <col min="4098" max="4099" width="12" style="7" customWidth="1"/>
    <col min="4100" max="4100" width="8" style="7" customWidth="1"/>
    <col min="4101" max="4101" width="7.875" style="7" customWidth="1"/>
    <col min="4102" max="4103" width="7.875" style="7" hidden="1" customWidth="1"/>
    <col min="4104" max="4351" width="7.875" style="7"/>
    <col min="4352" max="4352" width="35.75" style="7" customWidth="1"/>
    <col min="4353" max="4353" width="7.875" style="7" hidden="1" customWidth="1"/>
    <col min="4354" max="4355" width="12" style="7" customWidth="1"/>
    <col min="4356" max="4356" width="8" style="7" customWidth="1"/>
    <col min="4357" max="4357" width="7.875" style="7" customWidth="1"/>
    <col min="4358" max="4359" width="7.875" style="7" hidden="1" customWidth="1"/>
    <col min="4360" max="4607" width="7.875" style="7"/>
    <col min="4608" max="4608" width="35.75" style="7" customWidth="1"/>
    <col min="4609" max="4609" width="7.875" style="7" hidden="1" customWidth="1"/>
    <col min="4610" max="4611" width="12" style="7" customWidth="1"/>
    <col min="4612" max="4612" width="8" style="7" customWidth="1"/>
    <col min="4613" max="4613" width="7.875" style="7" customWidth="1"/>
    <col min="4614" max="4615" width="7.875" style="7" hidden="1" customWidth="1"/>
    <col min="4616" max="4863" width="7.875" style="7"/>
    <col min="4864" max="4864" width="35.75" style="7" customWidth="1"/>
    <col min="4865" max="4865" width="7.875" style="7" hidden="1" customWidth="1"/>
    <col min="4866" max="4867" width="12" style="7" customWidth="1"/>
    <col min="4868" max="4868" width="8" style="7" customWidth="1"/>
    <col min="4869" max="4869" width="7.875" style="7" customWidth="1"/>
    <col min="4870" max="4871" width="7.875" style="7" hidden="1" customWidth="1"/>
    <col min="4872" max="5119" width="7.875" style="7"/>
    <col min="5120" max="5120" width="35.75" style="7" customWidth="1"/>
    <col min="5121" max="5121" width="7.875" style="7" hidden="1" customWidth="1"/>
    <col min="5122" max="5123" width="12" style="7" customWidth="1"/>
    <col min="5124" max="5124" width="8" style="7" customWidth="1"/>
    <col min="5125" max="5125" width="7.875" style="7" customWidth="1"/>
    <col min="5126" max="5127" width="7.875" style="7" hidden="1" customWidth="1"/>
    <col min="5128" max="5375" width="7.875" style="7"/>
    <col min="5376" max="5376" width="35.75" style="7" customWidth="1"/>
    <col min="5377" max="5377" width="7.875" style="7" hidden="1" customWidth="1"/>
    <col min="5378" max="5379" width="12" style="7" customWidth="1"/>
    <col min="5380" max="5380" width="8" style="7" customWidth="1"/>
    <col min="5381" max="5381" width="7.875" style="7" customWidth="1"/>
    <col min="5382" max="5383" width="7.875" style="7" hidden="1" customWidth="1"/>
    <col min="5384" max="5631" width="7.875" style="7"/>
    <col min="5632" max="5632" width="35.75" style="7" customWidth="1"/>
    <col min="5633" max="5633" width="7.875" style="7" hidden="1" customWidth="1"/>
    <col min="5634" max="5635" width="12" style="7" customWidth="1"/>
    <col min="5636" max="5636" width="8" style="7" customWidth="1"/>
    <col min="5637" max="5637" width="7.875" style="7" customWidth="1"/>
    <col min="5638" max="5639" width="7.875" style="7" hidden="1" customWidth="1"/>
    <col min="5640" max="5887" width="7.875" style="7"/>
    <col min="5888" max="5888" width="35.75" style="7" customWidth="1"/>
    <col min="5889" max="5889" width="7.875" style="7" hidden="1" customWidth="1"/>
    <col min="5890" max="5891" width="12" style="7" customWidth="1"/>
    <col min="5892" max="5892" width="8" style="7" customWidth="1"/>
    <col min="5893" max="5893" width="7.875" style="7" customWidth="1"/>
    <col min="5894" max="5895" width="7.875" style="7" hidden="1" customWidth="1"/>
    <col min="5896" max="6143" width="7.875" style="7"/>
    <col min="6144" max="6144" width="35.75" style="7" customWidth="1"/>
    <col min="6145" max="6145" width="7.875" style="7" hidden="1" customWidth="1"/>
    <col min="6146" max="6147" width="12" style="7" customWidth="1"/>
    <col min="6148" max="6148" width="8" style="7" customWidth="1"/>
    <col min="6149" max="6149" width="7.875" style="7" customWidth="1"/>
    <col min="6150" max="6151" width="7.875" style="7" hidden="1" customWidth="1"/>
    <col min="6152" max="6399" width="7.875" style="7"/>
    <col min="6400" max="6400" width="35.75" style="7" customWidth="1"/>
    <col min="6401" max="6401" width="7.875" style="7" hidden="1" customWidth="1"/>
    <col min="6402" max="6403" width="12" style="7" customWidth="1"/>
    <col min="6404" max="6404" width="8" style="7" customWidth="1"/>
    <col min="6405" max="6405" width="7.875" style="7" customWidth="1"/>
    <col min="6406" max="6407" width="7.875" style="7" hidden="1" customWidth="1"/>
    <col min="6408" max="6655" width="7.875" style="7"/>
    <col min="6656" max="6656" width="35.75" style="7" customWidth="1"/>
    <col min="6657" max="6657" width="7.875" style="7" hidden="1" customWidth="1"/>
    <col min="6658" max="6659" width="12" style="7" customWidth="1"/>
    <col min="6660" max="6660" width="8" style="7" customWidth="1"/>
    <col min="6661" max="6661" width="7.875" style="7" customWidth="1"/>
    <col min="6662" max="6663" width="7.875" style="7" hidden="1" customWidth="1"/>
    <col min="6664" max="6911" width="7.875" style="7"/>
    <col min="6912" max="6912" width="35.75" style="7" customWidth="1"/>
    <col min="6913" max="6913" width="7.875" style="7" hidden="1" customWidth="1"/>
    <col min="6914" max="6915" width="12" style="7" customWidth="1"/>
    <col min="6916" max="6916" width="8" style="7" customWidth="1"/>
    <col min="6917" max="6917" width="7.875" style="7" customWidth="1"/>
    <col min="6918" max="6919" width="7.875" style="7" hidden="1" customWidth="1"/>
    <col min="6920" max="7167" width="7.875" style="7"/>
    <col min="7168" max="7168" width="35.75" style="7" customWidth="1"/>
    <col min="7169" max="7169" width="7.875" style="7" hidden="1" customWidth="1"/>
    <col min="7170" max="7171" width="12" style="7" customWidth="1"/>
    <col min="7172" max="7172" width="8" style="7" customWidth="1"/>
    <col min="7173" max="7173" width="7.875" style="7" customWidth="1"/>
    <col min="7174" max="7175" width="7.875" style="7" hidden="1" customWidth="1"/>
    <col min="7176" max="7423" width="7.875" style="7"/>
    <col min="7424" max="7424" width="35.75" style="7" customWidth="1"/>
    <col min="7425" max="7425" width="7.875" style="7" hidden="1" customWidth="1"/>
    <col min="7426" max="7427" width="12" style="7" customWidth="1"/>
    <col min="7428" max="7428" width="8" style="7" customWidth="1"/>
    <col min="7429" max="7429" width="7.875" style="7" customWidth="1"/>
    <col min="7430" max="7431" width="7.875" style="7" hidden="1" customWidth="1"/>
    <col min="7432" max="7679" width="7.875" style="7"/>
    <col min="7680" max="7680" width="35.75" style="7" customWidth="1"/>
    <col min="7681" max="7681" width="7.875" style="7" hidden="1" customWidth="1"/>
    <col min="7682" max="7683" width="12" style="7" customWidth="1"/>
    <col min="7684" max="7684" width="8" style="7" customWidth="1"/>
    <col min="7685" max="7685" width="7.875" style="7" customWidth="1"/>
    <col min="7686" max="7687" width="7.875" style="7" hidden="1" customWidth="1"/>
    <col min="7688" max="7935" width="7.875" style="7"/>
    <col min="7936" max="7936" width="35.75" style="7" customWidth="1"/>
    <col min="7937" max="7937" width="7.875" style="7" hidden="1" customWidth="1"/>
    <col min="7938" max="7939" width="12" style="7" customWidth="1"/>
    <col min="7940" max="7940" width="8" style="7" customWidth="1"/>
    <col min="7941" max="7941" width="7.875" style="7" customWidth="1"/>
    <col min="7942" max="7943" width="7.875" style="7" hidden="1" customWidth="1"/>
    <col min="7944" max="8191" width="7.875" style="7"/>
    <col min="8192" max="8192" width="35.75" style="7" customWidth="1"/>
    <col min="8193" max="8193" width="7.875" style="7" hidden="1" customWidth="1"/>
    <col min="8194" max="8195" width="12" style="7" customWidth="1"/>
    <col min="8196" max="8196" width="8" style="7" customWidth="1"/>
    <col min="8197" max="8197" width="7.875" style="7" customWidth="1"/>
    <col min="8198" max="8199" width="7.875" style="7" hidden="1" customWidth="1"/>
    <col min="8200" max="8447" width="7.875" style="7"/>
    <col min="8448" max="8448" width="35.75" style="7" customWidth="1"/>
    <col min="8449" max="8449" width="7.875" style="7" hidden="1" customWidth="1"/>
    <col min="8450" max="8451" width="12" style="7" customWidth="1"/>
    <col min="8452" max="8452" width="8" style="7" customWidth="1"/>
    <col min="8453" max="8453" width="7.875" style="7" customWidth="1"/>
    <col min="8454" max="8455" width="7.875" style="7" hidden="1" customWidth="1"/>
    <col min="8456" max="8703" width="7.875" style="7"/>
    <col min="8704" max="8704" width="35.75" style="7" customWidth="1"/>
    <col min="8705" max="8705" width="7.875" style="7" hidden="1" customWidth="1"/>
    <col min="8706" max="8707" width="12" style="7" customWidth="1"/>
    <col min="8708" max="8708" width="8" style="7" customWidth="1"/>
    <col min="8709" max="8709" width="7.875" style="7" customWidth="1"/>
    <col min="8710" max="8711" width="7.875" style="7" hidden="1" customWidth="1"/>
    <col min="8712" max="8959" width="7.875" style="7"/>
    <col min="8960" max="8960" width="35.75" style="7" customWidth="1"/>
    <col min="8961" max="8961" width="7.875" style="7" hidden="1" customWidth="1"/>
    <col min="8962" max="8963" width="12" style="7" customWidth="1"/>
    <col min="8964" max="8964" width="8" style="7" customWidth="1"/>
    <col min="8965" max="8965" width="7.875" style="7" customWidth="1"/>
    <col min="8966" max="8967" width="7.875" style="7" hidden="1" customWidth="1"/>
    <col min="8968" max="9215" width="7.875" style="7"/>
    <col min="9216" max="9216" width="35.75" style="7" customWidth="1"/>
    <col min="9217" max="9217" width="7.875" style="7" hidden="1" customWidth="1"/>
    <col min="9218" max="9219" width="12" style="7" customWidth="1"/>
    <col min="9220" max="9220" width="8" style="7" customWidth="1"/>
    <col min="9221" max="9221" width="7.875" style="7" customWidth="1"/>
    <col min="9222" max="9223" width="7.875" style="7" hidden="1" customWidth="1"/>
    <col min="9224" max="9471" width="7.875" style="7"/>
    <col min="9472" max="9472" width="35.75" style="7" customWidth="1"/>
    <col min="9473" max="9473" width="7.875" style="7" hidden="1" customWidth="1"/>
    <col min="9474" max="9475" width="12" style="7" customWidth="1"/>
    <col min="9476" max="9476" width="8" style="7" customWidth="1"/>
    <col min="9477" max="9477" width="7.875" style="7" customWidth="1"/>
    <col min="9478" max="9479" width="7.875" style="7" hidden="1" customWidth="1"/>
    <col min="9480" max="9727" width="7.875" style="7"/>
    <col min="9728" max="9728" width="35.75" style="7" customWidth="1"/>
    <col min="9729" max="9729" width="7.875" style="7" hidden="1" customWidth="1"/>
    <col min="9730" max="9731" width="12" style="7" customWidth="1"/>
    <col min="9732" max="9732" width="8" style="7" customWidth="1"/>
    <col min="9733" max="9733" width="7.875" style="7" customWidth="1"/>
    <col min="9734" max="9735" width="7.875" style="7" hidden="1" customWidth="1"/>
    <col min="9736" max="9983" width="7.875" style="7"/>
    <col min="9984" max="9984" width="35.75" style="7" customWidth="1"/>
    <col min="9985" max="9985" width="7.875" style="7" hidden="1" customWidth="1"/>
    <col min="9986" max="9987" width="12" style="7" customWidth="1"/>
    <col min="9988" max="9988" width="8" style="7" customWidth="1"/>
    <col min="9989" max="9989" width="7.875" style="7" customWidth="1"/>
    <col min="9990" max="9991" width="7.875" style="7" hidden="1" customWidth="1"/>
    <col min="9992" max="10239" width="7.875" style="7"/>
    <col min="10240" max="10240" width="35.75" style="7" customWidth="1"/>
    <col min="10241" max="10241" width="7.875" style="7" hidden="1" customWidth="1"/>
    <col min="10242" max="10243" width="12" style="7" customWidth="1"/>
    <col min="10244" max="10244" width="8" style="7" customWidth="1"/>
    <col min="10245" max="10245" width="7.875" style="7" customWidth="1"/>
    <col min="10246" max="10247" width="7.875" style="7" hidden="1" customWidth="1"/>
    <col min="10248" max="10495" width="7.875" style="7"/>
    <col min="10496" max="10496" width="35.75" style="7" customWidth="1"/>
    <col min="10497" max="10497" width="7.875" style="7" hidden="1" customWidth="1"/>
    <col min="10498" max="10499" width="12" style="7" customWidth="1"/>
    <col min="10500" max="10500" width="8" style="7" customWidth="1"/>
    <col min="10501" max="10501" width="7.875" style="7" customWidth="1"/>
    <col min="10502" max="10503" width="7.875" style="7" hidden="1" customWidth="1"/>
    <col min="10504" max="10751" width="7.875" style="7"/>
    <col min="10752" max="10752" width="35.75" style="7" customWidth="1"/>
    <col min="10753" max="10753" width="7.875" style="7" hidden="1" customWidth="1"/>
    <col min="10754" max="10755" width="12" style="7" customWidth="1"/>
    <col min="10756" max="10756" width="8" style="7" customWidth="1"/>
    <col min="10757" max="10757" width="7.875" style="7" customWidth="1"/>
    <col min="10758" max="10759" width="7.875" style="7" hidden="1" customWidth="1"/>
    <col min="10760" max="11007" width="7.875" style="7"/>
    <col min="11008" max="11008" width="35.75" style="7" customWidth="1"/>
    <col min="11009" max="11009" width="7.875" style="7" hidden="1" customWidth="1"/>
    <col min="11010" max="11011" width="12" style="7" customWidth="1"/>
    <col min="11012" max="11012" width="8" style="7" customWidth="1"/>
    <col min="11013" max="11013" width="7.875" style="7" customWidth="1"/>
    <col min="11014" max="11015" width="7.875" style="7" hidden="1" customWidth="1"/>
    <col min="11016" max="11263" width="7.875" style="7"/>
    <col min="11264" max="11264" width="35.75" style="7" customWidth="1"/>
    <col min="11265" max="11265" width="7.875" style="7" hidden="1" customWidth="1"/>
    <col min="11266" max="11267" width="12" style="7" customWidth="1"/>
    <col min="11268" max="11268" width="8" style="7" customWidth="1"/>
    <col min="11269" max="11269" width="7.875" style="7" customWidth="1"/>
    <col min="11270" max="11271" width="7.875" style="7" hidden="1" customWidth="1"/>
    <col min="11272" max="11519" width="7.875" style="7"/>
    <col min="11520" max="11520" width="35.75" style="7" customWidth="1"/>
    <col min="11521" max="11521" width="7.875" style="7" hidden="1" customWidth="1"/>
    <col min="11522" max="11523" width="12" style="7" customWidth="1"/>
    <col min="11524" max="11524" width="8" style="7" customWidth="1"/>
    <col min="11525" max="11525" width="7.875" style="7" customWidth="1"/>
    <col min="11526" max="11527" width="7.875" style="7" hidden="1" customWidth="1"/>
    <col min="11528" max="11775" width="7.875" style="7"/>
    <col min="11776" max="11776" width="35.75" style="7" customWidth="1"/>
    <col min="11777" max="11777" width="7.875" style="7" hidden="1" customWidth="1"/>
    <col min="11778" max="11779" width="12" style="7" customWidth="1"/>
    <col min="11780" max="11780" width="8" style="7" customWidth="1"/>
    <col min="11781" max="11781" width="7.875" style="7" customWidth="1"/>
    <col min="11782" max="11783" width="7.875" style="7" hidden="1" customWidth="1"/>
    <col min="11784" max="12031" width="7.875" style="7"/>
    <col min="12032" max="12032" width="35.75" style="7" customWidth="1"/>
    <col min="12033" max="12033" width="7.875" style="7" hidden="1" customWidth="1"/>
    <col min="12034" max="12035" width="12" style="7" customWidth="1"/>
    <col min="12036" max="12036" width="8" style="7" customWidth="1"/>
    <col min="12037" max="12037" width="7.875" style="7" customWidth="1"/>
    <col min="12038" max="12039" width="7.875" style="7" hidden="1" customWidth="1"/>
    <col min="12040" max="12287" width="7.875" style="7"/>
    <col min="12288" max="12288" width="35.75" style="7" customWidth="1"/>
    <col min="12289" max="12289" width="7.875" style="7" hidden="1" customWidth="1"/>
    <col min="12290" max="12291" width="12" style="7" customWidth="1"/>
    <col min="12292" max="12292" width="8" style="7" customWidth="1"/>
    <col min="12293" max="12293" width="7.875" style="7" customWidth="1"/>
    <col min="12294" max="12295" width="7.875" style="7" hidden="1" customWidth="1"/>
    <col min="12296" max="12543" width="7.875" style="7"/>
    <col min="12544" max="12544" width="35.75" style="7" customWidth="1"/>
    <col min="12545" max="12545" width="7.875" style="7" hidden="1" customWidth="1"/>
    <col min="12546" max="12547" width="12" style="7" customWidth="1"/>
    <col min="12548" max="12548" width="8" style="7" customWidth="1"/>
    <col min="12549" max="12549" width="7.875" style="7" customWidth="1"/>
    <col min="12550" max="12551" width="7.875" style="7" hidden="1" customWidth="1"/>
    <col min="12552" max="12799" width="7.875" style="7"/>
    <col min="12800" max="12800" width="35.75" style="7" customWidth="1"/>
    <col min="12801" max="12801" width="7.875" style="7" hidden="1" customWidth="1"/>
    <col min="12802" max="12803" width="12" style="7" customWidth="1"/>
    <col min="12804" max="12804" width="8" style="7" customWidth="1"/>
    <col min="12805" max="12805" width="7.875" style="7" customWidth="1"/>
    <col min="12806" max="12807" width="7.875" style="7" hidden="1" customWidth="1"/>
    <col min="12808" max="13055" width="7.875" style="7"/>
    <col min="13056" max="13056" width="35.75" style="7" customWidth="1"/>
    <col min="13057" max="13057" width="7.875" style="7" hidden="1" customWidth="1"/>
    <col min="13058" max="13059" width="12" style="7" customWidth="1"/>
    <col min="13060" max="13060" width="8" style="7" customWidth="1"/>
    <col min="13061" max="13061" width="7.875" style="7" customWidth="1"/>
    <col min="13062" max="13063" width="7.875" style="7" hidden="1" customWidth="1"/>
    <col min="13064" max="13311" width="7.875" style="7"/>
    <col min="13312" max="13312" width="35.75" style="7" customWidth="1"/>
    <col min="13313" max="13313" width="7.875" style="7" hidden="1" customWidth="1"/>
    <col min="13314" max="13315" width="12" style="7" customWidth="1"/>
    <col min="13316" max="13316" width="8" style="7" customWidth="1"/>
    <col min="13317" max="13317" width="7.875" style="7" customWidth="1"/>
    <col min="13318" max="13319" width="7.875" style="7" hidden="1" customWidth="1"/>
    <col min="13320" max="13567" width="7.875" style="7"/>
    <col min="13568" max="13568" width="35.75" style="7" customWidth="1"/>
    <col min="13569" max="13569" width="7.875" style="7" hidden="1" customWidth="1"/>
    <col min="13570" max="13571" width="12" style="7" customWidth="1"/>
    <col min="13572" max="13572" width="8" style="7" customWidth="1"/>
    <col min="13573" max="13573" width="7.875" style="7" customWidth="1"/>
    <col min="13574" max="13575" width="7.875" style="7" hidden="1" customWidth="1"/>
    <col min="13576" max="13823" width="7.875" style="7"/>
    <col min="13824" max="13824" width="35.75" style="7" customWidth="1"/>
    <col min="13825" max="13825" width="7.875" style="7" hidden="1" customWidth="1"/>
    <col min="13826" max="13827" width="12" style="7" customWidth="1"/>
    <col min="13828" max="13828" width="8" style="7" customWidth="1"/>
    <col min="13829" max="13829" width="7.875" style="7" customWidth="1"/>
    <col min="13830" max="13831" width="7.875" style="7" hidden="1" customWidth="1"/>
    <col min="13832" max="14079" width="7.875" style="7"/>
    <col min="14080" max="14080" width="35.75" style="7" customWidth="1"/>
    <col min="14081" max="14081" width="7.875" style="7" hidden="1" customWidth="1"/>
    <col min="14082" max="14083" width="12" style="7" customWidth="1"/>
    <col min="14084" max="14084" width="8" style="7" customWidth="1"/>
    <col min="14085" max="14085" width="7.875" style="7" customWidth="1"/>
    <col min="14086" max="14087" width="7.875" style="7" hidden="1" customWidth="1"/>
    <col min="14088" max="14335" width="7.875" style="7"/>
    <col min="14336" max="14336" width="35.75" style="7" customWidth="1"/>
    <col min="14337" max="14337" width="7.875" style="7" hidden="1" customWidth="1"/>
    <col min="14338" max="14339" width="12" style="7" customWidth="1"/>
    <col min="14340" max="14340" width="8" style="7" customWidth="1"/>
    <col min="14341" max="14341" width="7.875" style="7" customWidth="1"/>
    <col min="14342" max="14343" width="7.875" style="7" hidden="1" customWidth="1"/>
    <col min="14344" max="14591" width="7.875" style="7"/>
    <col min="14592" max="14592" width="35.75" style="7" customWidth="1"/>
    <col min="14593" max="14593" width="7.875" style="7" hidden="1" customWidth="1"/>
    <col min="14594" max="14595" width="12" style="7" customWidth="1"/>
    <col min="14596" max="14596" width="8" style="7" customWidth="1"/>
    <col min="14597" max="14597" width="7.875" style="7" customWidth="1"/>
    <col min="14598" max="14599" width="7.875" style="7" hidden="1" customWidth="1"/>
    <col min="14600" max="14847" width="7.875" style="7"/>
    <col min="14848" max="14848" width="35.75" style="7" customWidth="1"/>
    <col min="14849" max="14849" width="7.875" style="7" hidden="1" customWidth="1"/>
    <col min="14850" max="14851" width="12" style="7" customWidth="1"/>
    <col min="14852" max="14852" width="8" style="7" customWidth="1"/>
    <col min="14853" max="14853" width="7.875" style="7" customWidth="1"/>
    <col min="14854" max="14855" width="7.875" style="7" hidden="1" customWidth="1"/>
    <col min="14856" max="15103" width="7.875" style="7"/>
    <col min="15104" max="15104" width="35.75" style="7" customWidth="1"/>
    <col min="15105" max="15105" width="7.875" style="7" hidden="1" customWidth="1"/>
    <col min="15106" max="15107" width="12" style="7" customWidth="1"/>
    <col min="15108" max="15108" width="8" style="7" customWidth="1"/>
    <col min="15109" max="15109" width="7.875" style="7" customWidth="1"/>
    <col min="15110" max="15111" width="7.875" style="7" hidden="1" customWidth="1"/>
    <col min="15112" max="15359" width="7.875" style="7"/>
    <col min="15360" max="15360" width="35.75" style="7" customWidth="1"/>
    <col min="15361" max="15361" width="7.875" style="7" hidden="1" customWidth="1"/>
    <col min="15362" max="15363" width="12" style="7" customWidth="1"/>
    <col min="15364" max="15364" width="8" style="7" customWidth="1"/>
    <col min="15365" max="15365" width="7.875" style="7" customWidth="1"/>
    <col min="15366" max="15367" width="7.875" style="7" hidden="1" customWidth="1"/>
    <col min="15368" max="15615" width="7.875" style="7"/>
    <col min="15616" max="15616" width="35.75" style="7" customWidth="1"/>
    <col min="15617" max="15617" width="7.875" style="7" hidden="1" customWidth="1"/>
    <col min="15618" max="15619" width="12" style="7" customWidth="1"/>
    <col min="15620" max="15620" width="8" style="7" customWidth="1"/>
    <col min="15621" max="15621" width="7.875" style="7" customWidth="1"/>
    <col min="15622" max="15623" width="7.875" style="7" hidden="1" customWidth="1"/>
    <col min="15624" max="15871" width="7.875" style="7"/>
    <col min="15872" max="15872" width="35.75" style="7" customWidth="1"/>
    <col min="15873" max="15873" width="7.875" style="7" hidden="1" customWidth="1"/>
    <col min="15874" max="15875" width="12" style="7" customWidth="1"/>
    <col min="15876" max="15876" width="8" style="7" customWidth="1"/>
    <col min="15877" max="15877" width="7.875" style="7" customWidth="1"/>
    <col min="15878" max="15879" width="7.875" style="7" hidden="1" customWidth="1"/>
    <col min="15880" max="16127" width="7.875" style="7"/>
    <col min="16128" max="16128" width="35.75" style="7" customWidth="1"/>
    <col min="16129" max="16129" width="7.875" style="7" hidden="1" customWidth="1"/>
    <col min="16130" max="16131" width="12" style="7" customWidth="1"/>
    <col min="16132" max="16132" width="8" style="7" customWidth="1"/>
    <col min="16133" max="16133" width="7.875" style="7" customWidth="1"/>
    <col min="16134" max="16135" width="7.875" style="7" hidden="1" customWidth="1"/>
    <col min="16136" max="16384" width="7.875" style="7"/>
  </cols>
  <sheetData>
    <row r="1" spans="1:6" ht="18.75">
      <c r="A1" s="10" t="s">
        <v>874</v>
      </c>
      <c r="B1" s="11"/>
      <c r="C1" s="12"/>
    </row>
    <row r="2" spans="1:6" ht="35.450000000000003" customHeight="1">
      <c r="A2" s="345" t="s">
        <v>875</v>
      </c>
      <c r="B2" s="345"/>
      <c r="C2" s="345"/>
    </row>
    <row r="3" spans="1:6" ht="35.450000000000003" customHeight="1">
      <c r="A3" s="13"/>
      <c r="B3" s="13"/>
      <c r="C3" s="14" t="s">
        <v>679</v>
      </c>
    </row>
    <row r="4" spans="1:6" s="1" customFormat="1" ht="46.5" customHeight="1">
      <c r="A4" s="15" t="s">
        <v>25</v>
      </c>
      <c r="B4" s="15" t="s">
        <v>2</v>
      </c>
      <c r="C4" s="16" t="s">
        <v>680</v>
      </c>
      <c r="D4" s="17"/>
    </row>
    <row r="5" spans="1:6" s="2" customFormat="1" ht="46.5" customHeight="1">
      <c r="A5" s="18" t="s">
        <v>695</v>
      </c>
      <c r="B5" s="19" t="s">
        <v>682</v>
      </c>
      <c r="C5" s="20">
        <v>1.8</v>
      </c>
      <c r="D5" s="21"/>
    </row>
    <row r="6" spans="1:6" s="3" customFormat="1" ht="46.5" customHeight="1">
      <c r="A6" s="18" t="s">
        <v>696</v>
      </c>
      <c r="B6" s="19" t="s">
        <v>697</v>
      </c>
      <c r="C6" s="20" t="s">
        <v>682</v>
      </c>
      <c r="D6" s="22"/>
      <c r="F6" s="3">
        <v>988753</v>
      </c>
    </row>
    <row r="7" spans="1:6" s="3" customFormat="1" ht="46.5" customHeight="1">
      <c r="A7" s="18" t="s">
        <v>686</v>
      </c>
      <c r="B7" s="19" t="s">
        <v>682</v>
      </c>
      <c r="C7" s="20" t="s">
        <v>682</v>
      </c>
      <c r="D7" s="22"/>
    </row>
    <row r="8" spans="1:6" s="3" customFormat="1" ht="46.5" customHeight="1">
      <c r="A8" s="18" t="s">
        <v>698</v>
      </c>
      <c r="B8" s="19" t="s">
        <v>697</v>
      </c>
      <c r="C8" s="20" t="s">
        <v>682</v>
      </c>
      <c r="D8" s="22"/>
    </row>
    <row r="9" spans="1:6" s="4" customFormat="1" ht="46.5" customHeight="1">
      <c r="A9" s="23" t="s">
        <v>699</v>
      </c>
      <c r="B9" s="24">
        <v>0</v>
      </c>
      <c r="C9" s="20">
        <v>2.66</v>
      </c>
      <c r="D9" s="25"/>
      <c r="F9" s="4">
        <v>822672</v>
      </c>
    </row>
    <row r="10" spans="1:6" s="4" customFormat="1" ht="46.5" customHeight="1">
      <c r="A10" s="26" t="s">
        <v>689</v>
      </c>
      <c r="B10" s="24">
        <v>0</v>
      </c>
      <c r="C10" s="20">
        <v>0</v>
      </c>
      <c r="D10" s="25"/>
    </row>
    <row r="11" spans="1:6" s="4" customFormat="1" ht="46.5" customHeight="1">
      <c r="A11" s="26" t="s">
        <v>700</v>
      </c>
      <c r="B11" s="24">
        <v>0</v>
      </c>
      <c r="C11" s="20">
        <v>2.66</v>
      </c>
      <c r="D11" s="25"/>
    </row>
    <row r="12" spans="1:6" s="5" customFormat="1" ht="46.5" customHeight="1">
      <c r="A12" s="18" t="s">
        <v>701</v>
      </c>
      <c r="B12" s="27" t="s">
        <v>682</v>
      </c>
      <c r="C12" s="20">
        <v>0</v>
      </c>
      <c r="D12" s="28"/>
    </row>
    <row r="13" spans="1:6" s="4" customFormat="1" ht="46.5" customHeight="1">
      <c r="A13" s="18" t="s">
        <v>702</v>
      </c>
      <c r="B13" s="27" t="s">
        <v>682</v>
      </c>
      <c r="C13" s="20">
        <v>4.46</v>
      </c>
      <c r="D13" s="25"/>
      <c r="F13" s="4">
        <v>988753</v>
      </c>
    </row>
    <row r="14" spans="1:6" s="4" customFormat="1" ht="46.5" customHeight="1">
      <c r="A14" s="23" t="s">
        <v>703</v>
      </c>
      <c r="B14" s="24">
        <v>0</v>
      </c>
      <c r="C14" s="20">
        <v>0</v>
      </c>
      <c r="D14" s="25"/>
      <c r="F14" s="4">
        <v>822672</v>
      </c>
    </row>
    <row r="15" spans="1:6" s="6" customFormat="1" ht="46.5" customHeight="1">
      <c r="A15" s="29" t="s">
        <v>704</v>
      </c>
      <c r="B15" s="24">
        <v>4.46</v>
      </c>
      <c r="C15" s="30">
        <v>0</v>
      </c>
      <c r="D15" s="31"/>
    </row>
  </sheetData>
  <mergeCells count="1">
    <mergeCell ref="A2:C2"/>
  </mergeCells>
  <phoneticPr fontId="46" type="noConversion"/>
  <pageMargins left="0.7" right="0.7" top="0.75" bottom="0.75" header="0.3" footer="0.3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>
  <dimension ref="A1:B27"/>
  <sheetViews>
    <sheetView workbookViewId="0">
      <selection activeCell="E15" sqref="E15"/>
    </sheetView>
  </sheetViews>
  <sheetFormatPr defaultColWidth="9" defaultRowHeight="13.5"/>
  <cols>
    <col min="1" max="1" width="44.75" style="294" customWidth="1"/>
    <col min="2" max="2" width="20.75" style="309" customWidth="1"/>
    <col min="3" max="16384" width="9" style="294"/>
  </cols>
  <sheetData>
    <row r="1" spans="1:2" ht="27.95" customHeight="1">
      <c r="A1" s="293" t="s">
        <v>876</v>
      </c>
    </row>
    <row r="2" spans="1:2" ht="24" customHeight="1">
      <c r="A2" s="378" t="s">
        <v>877</v>
      </c>
      <c r="B2" s="378"/>
    </row>
    <row r="3" spans="1:2" ht="32.1" hidden="1" customHeight="1">
      <c r="A3" s="295"/>
      <c r="B3" s="310"/>
    </row>
    <row r="4" spans="1:2" ht="32.1" hidden="1" customHeight="1">
      <c r="A4" s="295"/>
      <c r="B4" s="310"/>
    </row>
    <row r="5" spans="1:2" ht="21" customHeight="1">
      <c r="A5" s="296"/>
      <c r="B5" s="311" t="s">
        <v>679</v>
      </c>
    </row>
    <row r="6" spans="1:2" ht="27.95" customHeight="1">
      <c r="A6" s="297" t="s">
        <v>735</v>
      </c>
      <c r="B6" s="312" t="s">
        <v>736</v>
      </c>
    </row>
    <row r="7" spans="1:2" ht="27.95" customHeight="1">
      <c r="A7" s="298" t="s">
        <v>737</v>
      </c>
      <c r="B7" s="313">
        <v>4.1100000000000003</v>
      </c>
    </row>
    <row r="8" spans="1:2" ht="27.95" customHeight="1">
      <c r="A8" s="298" t="s">
        <v>738</v>
      </c>
      <c r="B8" s="313">
        <v>1.45</v>
      </c>
    </row>
    <row r="9" spans="1:2" ht="27.95" customHeight="1">
      <c r="A9" s="298" t="s">
        <v>739</v>
      </c>
      <c r="B9" s="313">
        <v>0.15</v>
      </c>
    </row>
    <row r="10" spans="1:2" ht="27.95" customHeight="1">
      <c r="A10" s="298" t="s">
        <v>740</v>
      </c>
      <c r="B10" s="313">
        <v>2.66</v>
      </c>
    </row>
    <row r="11" spans="1:2" ht="27.95" customHeight="1">
      <c r="A11" s="298" t="s">
        <v>739</v>
      </c>
      <c r="B11" s="313">
        <v>0</v>
      </c>
    </row>
    <row r="12" spans="1:2" ht="27.95" customHeight="1">
      <c r="A12" s="298" t="s">
        <v>741</v>
      </c>
      <c r="B12" s="313">
        <v>0.1961</v>
      </c>
    </row>
    <row r="13" spans="1:2" ht="27.95" customHeight="1">
      <c r="A13" s="298" t="s">
        <v>738</v>
      </c>
      <c r="B13" s="314">
        <v>0.1961</v>
      </c>
    </row>
    <row r="14" spans="1:2" ht="27.95" customHeight="1">
      <c r="A14" s="298" t="s">
        <v>740</v>
      </c>
      <c r="B14" s="313">
        <v>0</v>
      </c>
    </row>
    <row r="15" spans="1:2" ht="27.95" customHeight="1">
      <c r="A15" s="298" t="s">
        <v>742</v>
      </c>
      <c r="B15" s="313">
        <v>0.18779999999999999</v>
      </c>
    </row>
    <row r="16" spans="1:2" ht="27.95" customHeight="1">
      <c r="A16" s="298" t="s">
        <v>738</v>
      </c>
      <c r="B16" s="313">
        <v>0.1174</v>
      </c>
    </row>
    <row r="17" spans="1:2" ht="27.95" customHeight="1">
      <c r="A17" s="298" t="s">
        <v>740</v>
      </c>
      <c r="B17" s="313">
        <v>7.0400000000000004E-2</v>
      </c>
    </row>
    <row r="18" spans="1:2" ht="27.95" customHeight="1">
      <c r="A18" s="298" t="s">
        <v>743</v>
      </c>
      <c r="B18" s="313">
        <v>0.91</v>
      </c>
    </row>
    <row r="19" spans="1:2" ht="27.95" customHeight="1">
      <c r="A19" s="298" t="s">
        <v>738</v>
      </c>
      <c r="B19" s="313">
        <v>0.56000000000000005</v>
      </c>
    </row>
    <row r="20" spans="1:2" ht="27.95" customHeight="1">
      <c r="A20" s="298" t="s">
        <v>744</v>
      </c>
      <c r="B20" s="313">
        <v>0.5</v>
      </c>
    </row>
    <row r="21" spans="1:2" ht="27.95" customHeight="1">
      <c r="A21" s="298" t="s">
        <v>745</v>
      </c>
      <c r="B21" s="313">
        <v>0.06</v>
      </c>
    </row>
    <row r="22" spans="1:2" ht="27.95" customHeight="1">
      <c r="A22" s="298" t="s">
        <v>740</v>
      </c>
      <c r="B22" s="313">
        <v>0.35</v>
      </c>
    </row>
    <row r="23" spans="1:2" ht="27.95" customHeight="1">
      <c r="A23" s="298" t="s">
        <v>744</v>
      </c>
      <c r="B23" s="313">
        <v>0</v>
      </c>
    </row>
    <row r="24" spans="1:2" ht="27.95" customHeight="1">
      <c r="A24" s="298" t="s">
        <v>745</v>
      </c>
      <c r="B24" s="313">
        <v>0.35</v>
      </c>
    </row>
    <row r="25" spans="1:2" ht="27.95" customHeight="1">
      <c r="A25" s="298" t="s">
        <v>746</v>
      </c>
      <c r="B25" s="313">
        <v>0.33439999999999998</v>
      </c>
    </row>
    <row r="26" spans="1:2" ht="27.95" customHeight="1">
      <c r="A26" s="300" t="s">
        <v>738</v>
      </c>
      <c r="B26" s="313">
        <v>0.17960000000000001</v>
      </c>
    </row>
    <row r="27" spans="1:2" ht="27.95" customHeight="1">
      <c r="A27" s="298" t="s">
        <v>740</v>
      </c>
      <c r="B27" s="313">
        <v>0.15479999999999999</v>
      </c>
    </row>
  </sheetData>
  <mergeCells count="1">
    <mergeCell ref="A2:B2"/>
  </mergeCells>
  <phoneticPr fontId="46" type="noConversion"/>
  <pageMargins left="0.69930555555555596" right="0.69930555555555596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B10"/>
  <sheetViews>
    <sheetView workbookViewId="0">
      <selection activeCell="B15" sqref="B15"/>
    </sheetView>
  </sheetViews>
  <sheetFormatPr defaultColWidth="9" defaultRowHeight="13.5"/>
  <cols>
    <col min="1" max="1" width="55.25" style="294" customWidth="1"/>
    <col min="2" max="2" width="20.5" style="294" customWidth="1"/>
    <col min="3" max="16384" width="9" style="294"/>
  </cols>
  <sheetData>
    <row r="1" spans="1:2" ht="27.95" customHeight="1">
      <c r="A1" s="293" t="s">
        <v>878</v>
      </c>
    </row>
    <row r="2" spans="1:2" ht="32.1" customHeight="1">
      <c r="A2" s="378" t="s">
        <v>879</v>
      </c>
      <c r="B2" s="378"/>
    </row>
    <row r="3" spans="1:2" ht="18" customHeight="1">
      <c r="A3" s="296"/>
      <c r="B3" s="301" t="s">
        <v>679</v>
      </c>
    </row>
    <row r="4" spans="1:2" ht="32.1" customHeight="1">
      <c r="A4" s="302" t="s">
        <v>735</v>
      </c>
      <c r="B4" s="297" t="s">
        <v>736</v>
      </c>
    </row>
    <row r="5" spans="1:2" ht="32.1" customHeight="1">
      <c r="A5" s="298" t="s">
        <v>747</v>
      </c>
      <c r="B5" s="299">
        <v>13.658028</v>
      </c>
    </row>
    <row r="6" spans="1:2" ht="32.1" customHeight="1">
      <c r="A6" s="298" t="s">
        <v>748</v>
      </c>
      <c r="B6" s="299">
        <v>9.1980280000000008</v>
      </c>
    </row>
    <row r="7" spans="1:2" ht="32.1" customHeight="1">
      <c r="A7" s="298" t="s">
        <v>749</v>
      </c>
      <c r="B7" s="299">
        <v>4.46</v>
      </c>
    </row>
    <row r="8" spans="1:2" ht="32.1" customHeight="1">
      <c r="A8" s="298" t="s">
        <v>750</v>
      </c>
      <c r="B8" s="299">
        <v>1.84</v>
      </c>
    </row>
    <row r="9" spans="1:2" ht="32.1" customHeight="1">
      <c r="A9" s="298" t="s">
        <v>748</v>
      </c>
      <c r="B9" s="299">
        <v>0.74</v>
      </c>
    </row>
    <row r="10" spans="1:2" ht="32.1" customHeight="1">
      <c r="A10" s="298" t="s">
        <v>749</v>
      </c>
      <c r="B10" s="299">
        <v>1.1000000000000001</v>
      </c>
    </row>
  </sheetData>
  <mergeCells count="1">
    <mergeCell ref="A2:B2"/>
  </mergeCells>
  <phoneticPr fontId="46" type="noConversion"/>
  <pageMargins left="0.69930555555555596" right="0.69930555555555596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E14"/>
  <sheetViews>
    <sheetView workbookViewId="0">
      <selection activeCell="I13" sqref="I13"/>
    </sheetView>
  </sheetViews>
  <sheetFormatPr defaultColWidth="9" defaultRowHeight="13.5"/>
  <cols>
    <col min="1" max="1" width="11" style="289" customWidth="1"/>
    <col min="2" max="2" width="33.125" style="289" customWidth="1"/>
    <col min="3" max="3" width="27.25" style="289" customWidth="1"/>
    <col min="4" max="4" width="11" style="289" customWidth="1"/>
    <col min="5" max="5" width="11.125" style="289" customWidth="1"/>
    <col min="6" max="16384" width="9" style="289"/>
  </cols>
  <sheetData>
    <row r="1" spans="1:5" ht="27.95" customHeight="1">
      <c r="A1" s="10" t="s">
        <v>880</v>
      </c>
      <c r="B1" s="288"/>
      <c r="C1" s="288"/>
    </row>
    <row r="2" spans="1:5" ht="32.1" customHeight="1">
      <c r="A2" s="378" t="s">
        <v>751</v>
      </c>
      <c r="B2" s="378"/>
      <c r="C2" s="378"/>
      <c r="D2" s="378"/>
      <c r="E2" s="378"/>
    </row>
    <row r="3" spans="1:5" ht="20.100000000000001" customHeight="1">
      <c r="A3" s="296"/>
      <c r="B3" s="296"/>
      <c r="C3" s="296"/>
      <c r="D3" s="296"/>
      <c r="E3" s="301" t="s">
        <v>679</v>
      </c>
    </row>
    <row r="4" spans="1:5" ht="32.25" customHeight="1">
      <c r="A4" s="297" t="s">
        <v>752</v>
      </c>
      <c r="B4" s="297" t="s">
        <v>532</v>
      </c>
      <c r="C4" s="297" t="s">
        <v>753</v>
      </c>
      <c r="D4" s="297" t="s">
        <v>754</v>
      </c>
      <c r="E4" s="297" t="s">
        <v>755</v>
      </c>
    </row>
    <row r="5" spans="1:5" ht="32.25" customHeight="1">
      <c r="A5" s="307"/>
      <c r="B5" s="303"/>
      <c r="C5" s="303"/>
      <c r="D5" s="303"/>
      <c r="E5" s="291"/>
    </row>
    <row r="6" spans="1:5" ht="32.25" customHeight="1">
      <c r="A6" s="307"/>
      <c r="B6" s="303"/>
      <c r="C6" s="303"/>
      <c r="D6" s="303"/>
      <c r="E6" s="291"/>
    </row>
    <row r="7" spans="1:5" ht="32.25" customHeight="1">
      <c r="A7" s="307"/>
      <c r="B7" s="303"/>
      <c r="C7" s="303"/>
      <c r="D7" s="303"/>
      <c r="E7" s="291"/>
    </row>
    <row r="8" spans="1:5" ht="32.25" customHeight="1">
      <c r="A8" s="307"/>
      <c r="B8" s="306"/>
      <c r="C8" s="303"/>
      <c r="D8" s="303"/>
      <c r="E8" s="291"/>
    </row>
    <row r="9" spans="1:5" ht="32.25" customHeight="1">
      <c r="A9" s="307"/>
      <c r="B9" s="303"/>
      <c r="C9" s="303"/>
      <c r="D9" s="303"/>
      <c r="E9" s="291"/>
    </row>
    <row r="10" spans="1:5" ht="32.25" customHeight="1">
      <c r="A10" s="307"/>
      <c r="B10" s="303"/>
      <c r="C10" s="303"/>
      <c r="D10" s="303"/>
      <c r="E10" s="291"/>
    </row>
    <row r="11" spans="1:5" ht="32.25" customHeight="1">
      <c r="A11" s="307"/>
      <c r="B11" s="303"/>
      <c r="C11" s="303"/>
      <c r="D11" s="303"/>
      <c r="E11" s="291"/>
    </row>
    <row r="12" spans="1:5" ht="32.25" customHeight="1">
      <c r="A12" s="303"/>
      <c r="B12" s="303"/>
      <c r="C12" s="303"/>
      <c r="D12" s="303"/>
      <c r="E12" s="291"/>
    </row>
    <row r="13" spans="1:5" ht="32.25" customHeight="1">
      <c r="A13" s="303"/>
      <c r="B13" s="303"/>
      <c r="C13" s="303"/>
      <c r="D13" s="303"/>
      <c r="E13" s="291"/>
    </row>
    <row r="14" spans="1:5" ht="30.75" customHeight="1">
      <c r="A14" s="289" t="s">
        <v>773</v>
      </c>
    </row>
  </sheetData>
  <mergeCells count="1">
    <mergeCell ref="A2:E2"/>
  </mergeCells>
  <phoneticPr fontId="46" type="noConversion"/>
  <pageMargins left="0.69930555555555596" right="0.69930555555555596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M13" sqref="M13"/>
    </sheetView>
  </sheetViews>
  <sheetFormatPr defaultColWidth="9" defaultRowHeight="13.5"/>
  <cols>
    <col min="1" max="1" width="11" style="289" customWidth="1"/>
    <col min="2" max="2" width="17.75" style="289" customWidth="1"/>
    <col min="3" max="3" width="19.625" style="289" customWidth="1"/>
    <col min="4" max="4" width="11" style="289" customWidth="1"/>
    <col min="5" max="5" width="16.5" style="289" customWidth="1"/>
    <col min="6" max="16384" width="9" style="289"/>
  </cols>
  <sheetData>
    <row r="1" spans="1:5" ht="27.95" customHeight="1">
      <c r="A1" s="10" t="s">
        <v>881</v>
      </c>
      <c r="B1" s="288"/>
      <c r="C1" s="288"/>
    </row>
    <row r="2" spans="1:5" ht="32.1" customHeight="1">
      <c r="A2" s="378" t="s">
        <v>756</v>
      </c>
      <c r="B2" s="378"/>
      <c r="C2" s="378"/>
      <c r="D2" s="378"/>
      <c r="E2" s="378"/>
    </row>
    <row r="3" spans="1:5" ht="21" customHeight="1">
      <c r="A3" s="296"/>
      <c r="B3" s="296"/>
      <c r="C3" s="296"/>
      <c r="D3" s="296"/>
      <c r="E3" s="301" t="s">
        <v>679</v>
      </c>
    </row>
    <row r="4" spans="1:5" ht="30" customHeight="1">
      <c r="A4" s="387" t="s">
        <v>757</v>
      </c>
      <c r="B4" s="389"/>
      <c r="C4" s="387" t="s">
        <v>758</v>
      </c>
      <c r="D4" s="388"/>
      <c r="E4" s="389"/>
    </row>
    <row r="5" spans="1:5" ht="30" customHeight="1">
      <c r="A5" s="385" t="s">
        <v>759</v>
      </c>
      <c r="B5" s="386"/>
      <c r="C5" s="387"/>
      <c r="D5" s="388"/>
      <c r="E5" s="389"/>
    </row>
    <row r="6" spans="1:5" ht="30" customHeight="1">
      <c r="A6" s="385" t="s">
        <v>760</v>
      </c>
      <c r="B6" s="386"/>
      <c r="C6" s="387"/>
      <c r="D6" s="388"/>
      <c r="E6" s="389"/>
    </row>
    <row r="7" spans="1:5" ht="30" customHeight="1">
      <c r="A7" s="385" t="s">
        <v>761</v>
      </c>
      <c r="B7" s="386"/>
      <c r="C7" s="387"/>
      <c r="D7" s="388"/>
      <c r="E7" s="389"/>
    </row>
    <row r="8" spans="1:5" ht="30" customHeight="1">
      <c r="A8" s="385" t="s">
        <v>762</v>
      </c>
      <c r="B8" s="386"/>
      <c r="C8" s="387"/>
      <c r="D8" s="388"/>
      <c r="E8" s="389"/>
    </row>
    <row r="9" spans="1:5" ht="30" customHeight="1">
      <c r="A9" s="385" t="s">
        <v>763</v>
      </c>
      <c r="B9" s="386"/>
      <c r="C9" s="387"/>
      <c r="D9" s="388"/>
      <c r="E9" s="389"/>
    </row>
    <row r="10" spans="1:5" ht="30" customHeight="1">
      <c r="A10" s="385" t="s">
        <v>764</v>
      </c>
      <c r="B10" s="386"/>
      <c r="C10" s="387"/>
      <c r="D10" s="388"/>
      <c r="E10" s="389"/>
    </row>
    <row r="11" spans="1:5" ht="30" customHeight="1">
      <c r="A11" s="385" t="s">
        <v>765</v>
      </c>
      <c r="B11" s="386"/>
      <c r="C11" s="387"/>
      <c r="D11" s="388"/>
      <c r="E11" s="389"/>
    </row>
    <row r="12" spans="1:5" ht="30" customHeight="1">
      <c r="A12" s="385" t="s">
        <v>766</v>
      </c>
      <c r="B12" s="386"/>
      <c r="C12" s="387"/>
      <c r="D12" s="388"/>
      <c r="E12" s="389"/>
    </row>
    <row r="13" spans="1:5" ht="30" customHeight="1">
      <c r="A13" s="385" t="s">
        <v>767</v>
      </c>
      <c r="B13" s="386"/>
      <c r="C13" s="387"/>
      <c r="D13" s="388"/>
      <c r="E13" s="389"/>
    </row>
    <row r="14" spans="1:5" ht="30" customHeight="1">
      <c r="A14" s="385" t="s">
        <v>768</v>
      </c>
      <c r="B14" s="386"/>
      <c r="C14" s="387"/>
      <c r="D14" s="388"/>
      <c r="E14" s="389"/>
    </row>
    <row r="15" spans="1:5" ht="30" customHeight="1">
      <c r="A15" s="385" t="s">
        <v>769</v>
      </c>
      <c r="B15" s="386"/>
      <c r="C15" s="387"/>
      <c r="D15" s="388"/>
      <c r="E15" s="389"/>
    </row>
    <row r="16" spans="1:5" ht="30" customHeight="1">
      <c r="A16" s="385" t="s">
        <v>770</v>
      </c>
      <c r="B16" s="386"/>
      <c r="C16" s="387"/>
      <c r="D16" s="388"/>
      <c r="E16" s="389"/>
    </row>
    <row r="17" spans="1:5" ht="35.25" customHeight="1">
      <c r="A17" s="390" t="s">
        <v>771</v>
      </c>
      <c r="B17" s="390"/>
      <c r="C17" s="390"/>
      <c r="D17" s="390"/>
      <c r="E17" s="390"/>
    </row>
    <row r="18" spans="1:5" ht="14.25">
      <c r="A18" s="290"/>
      <c r="B18" s="290"/>
      <c r="C18" s="290"/>
      <c r="D18" s="290"/>
      <c r="E18" s="290"/>
    </row>
  </sheetData>
  <mergeCells count="28">
    <mergeCell ref="A6:B6"/>
    <mergeCell ref="C6:E6"/>
    <mergeCell ref="A2:E2"/>
    <mergeCell ref="A4:B4"/>
    <mergeCell ref="C4:E4"/>
    <mergeCell ref="A5:B5"/>
    <mergeCell ref="C5:E5"/>
    <mergeCell ref="A7:B7"/>
    <mergeCell ref="C7:E7"/>
    <mergeCell ref="A8:B8"/>
    <mergeCell ref="C8:E8"/>
    <mergeCell ref="A9:B9"/>
    <mergeCell ref="C9:E9"/>
    <mergeCell ref="A10:B10"/>
    <mergeCell ref="C10:E10"/>
    <mergeCell ref="A11:B11"/>
    <mergeCell ref="C11:E11"/>
    <mergeCell ref="A12:B12"/>
    <mergeCell ref="C12:E12"/>
    <mergeCell ref="A16:B16"/>
    <mergeCell ref="C16:E16"/>
    <mergeCell ref="A17:E17"/>
    <mergeCell ref="A13:B13"/>
    <mergeCell ref="C13:E13"/>
    <mergeCell ref="A14:B14"/>
    <mergeCell ref="C14:E14"/>
    <mergeCell ref="A15:B15"/>
    <mergeCell ref="C15:E15"/>
  </mergeCells>
  <phoneticPr fontId="46" type="noConversion"/>
  <pageMargins left="0.69930555555555596" right="0.69930555555555596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4" sqref="A4"/>
    </sheetView>
  </sheetViews>
  <sheetFormatPr defaultColWidth="9" defaultRowHeight="13.5"/>
  <sheetData/>
  <phoneticPr fontId="46" type="noConversion"/>
  <pageMargins left="0.7" right="0.7" top="0.75" bottom="0.75" header="0.3" footer="0.3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4" sqref="A4"/>
    </sheetView>
  </sheetViews>
  <sheetFormatPr defaultColWidth="9" defaultRowHeight="13.5"/>
  <sheetData/>
  <phoneticPr fontId="4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Y374"/>
  <sheetViews>
    <sheetView workbookViewId="0">
      <selection activeCell="AO8" sqref="AO8"/>
    </sheetView>
  </sheetViews>
  <sheetFormatPr defaultColWidth="7" defaultRowHeight="15"/>
  <cols>
    <col min="1" max="1" width="15.375" style="177" customWidth="1"/>
    <col min="2" max="2" width="44.625" style="178" customWidth="1"/>
    <col min="3" max="3" width="14.25" style="188" customWidth="1"/>
    <col min="4" max="4" width="10.375" style="178" hidden="1" customWidth="1"/>
    <col min="5" max="5" width="9.625" style="178" hidden="1" customWidth="1"/>
    <col min="6" max="6" width="8.125" style="178" hidden="1" customWidth="1"/>
    <col min="7" max="7" width="9.625" style="243" hidden="1" customWidth="1"/>
    <col min="8" max="8" width="17.5" style="243" hidden="1" customWidth="1"/>
    <col min="9" max="9" width="12.5" style="244" hidden="1" customWidth="1"/>
    <col min="10" max="10" width="7" style="245" hidden="1" customWidth="1"/>
    <col min="11" max="12" width="7" style="178" hidden="1" customWidth="1"/>
    <col min="13" max="13" width="13.875" style="178" hidden="1" customWidth="1"/>
    <col min="14" max="14" width="7.875" style="178" hidden="1" customWidth="1"/>
    <col min="15" max="15" width="9.5" style="178" hidden="1" customWidth="1"/>
    <col min="16" max="16" width="6.875" style="178" hidden="1" customWidth="1"/>
    <col min="17" max="17" width="9" style="178" hidden="1" customWidth="1"/>
    <col min="18" max="18" width="5.875" style="178" hidden="1" customWidth="1"/>
    <col min="19" max="19" width="5.25" style="178" hidden="1" customWidth="1"/>
    <col min="20" max="20" width="6.5" style="178" hidden="1" customWidth="1"/>
    <col min="21" max="22" width="7" style="178" hidden="1" customWidth="1"/>
    <col min="23" max="23" width="10.625" style="178" hidden="1" customWidth="1"/>
    <col min="24" max="24" width="10.5" style="178" hidden="1" customWidth="1"/>
    <col min="25" max="25" width="7" style="178" hidden="1" customWidth="1"/>
    <col min="26" max="16384" width="7" style="178"/>
  </cols>
  <sheetData>
    <row r="1" spans="1:25" ht="29.25" customHeight="1">
      <c r="A1" s="10" t="s">
        <v>839</v>
      </c>
    </row>
    <row r="2" spans="1:25" ht="28.5" customHeight="1">
      <c r="A2" s="348" t="s">
        <v>840</v>
      </c>
      <c r="B2" s="349"/>
      <c r="C2" s="350"/>
      <c r="G2" s="178"/>
      <c r="H2" s="178"/>
      <c r="I2" s="178"/>
    </row>
    <row r="3" spans="1:25" ht="30.75" customHeight="1">
      <c r="C3" s="188" t="s">
        <v>0</v>
      </c>
      <c r="E3" s="178">
        <v>12.11</v>
      </c>
      <c r="G3" s="178">
        <v>12.22</v>
      </c>
      <c r="H3" s="178"/>
      <c r="I3" s="178"/>
      <c r="M3" s="178">
        <v>1.2</v>
      </c>
    </row>
    <row r="4" spans="1:25" s="242" customFormat="1" ht="29.25" customHeight="1">
      <c r="A4" s="47" t="s">
        <v>65</v>
      </c>
      <c r="B4" s="246" t="s">
        <v>66</v>
      </c>
      <c r="C4" s="247" t="s">
        <v>2</v>
      </c>
      <c r="G4" s="248"/>
      <c r="H4" s="248"/>
      <c r="I4" s="261"/>
      <c r="J4" s="262"/>
      <c r="Q4" s="265"/>
      <c r="U4" s="266" t="s">
        <v>67</v>
      </c>
      <c r="V4" s="266" t="s">
        <v>68</v>
      </c>
      <c r="W4" s="267">
        <v>19998</v>
      </c>
      <c r="X4" s="242" t="e">
        <f>C4-W4</f>
        <v>#VALUE!</v>
      </c>
      <c r="Y4" s="242" t="e">
        <f>U4-A4</f>
        <v>#VALUE!</v>
      </c>
    </row>
    <row r="5" spans="1:25" s="181" customFormat="1" ht="30" customHeight="1">
      <c r="A5" s="249">
        <v>201</v>
      </c>
      <c r="B5" s="250" t="s">
        <v>69</v>
      </c>
      <c r="C5" s="251">
        <f>C6+C12+C18+C25+C30+C34+C41+C43+C47+C50+C52+C55+C58+C63+C68+C71+C75+C80+C83+C86</f>
        <v>12301</v>
      </c>
      <c r="G5" s="252"/>
      <c r="H5" s="252"/>
      <c r="I5" s="263"/>
      <c r="J5" s="264"/>
      <c r="Q5" s="268"/>
      <c r="U5" s="269" t="s">
        <v>61</v>
      </c>
      <c r="V5" s="269" t="s">
        <v>70</v>
      </c>
      <c r="W5" s="270">
        <v>19998</v>
      </c>
      <c r="X5" s="181">
        <f>C5-W5</f>
        <v>-7697</v>
      </c>
      <c r="Y5" s="181">
        <f>U5-A5</f>
        <v>23002</v>
      </c>
    </row>
    <row r="6" spans="1:25" ht="30" customHeight="1">
      <c r="A6" s="253" t="s">
        <v>71</v>
      </c>
      <c r="B6" s="254" t="s">
        <v>72</v>
      </c>
      <c r="C6" s="251">
        <f>SUM(C7:C11)</f>
        <v>379</v>
      </c>
      <c r="Q6" s="184"/>
      <c r="U6" s="78" t="s">
        <v>63</v>
      </c>
      <c r="V6" s="78" t="s">
        <v>73</v>
      </c>
      <c r="W6" s="79">
        <v>19998</v>
      </c>
      <c r="X6" s="178">
        <f>C6-W6</f>
        <v>-19619</v>
      </c>
      <c r="Y6" s="178">
        <f>U6-A6</f>
        <v>2300200</v>
      </c>
    </row>
    <row r="7" spans="1:25" ht="30" customHeight="1">
      <c r="A7" s="255">
        <v>2010101</v>
      </c>
      <c r="B7" s="254" t="s">
        <v>74</v>
      </c>
      <c r="C7" s="251">
        <v>239</v>
      </c>
      <c r="Q7" s="184"/>
    </row>
    <row r="8" spans="1:25" ht="30" customHeight="1">
      <c r="A8" s="255">
        <v>2010102</v>
      </c>
      <c r="B8" s="254" t="s">
        <v>75</v>
      </c>
      <c r="C8" s="251">
        <v>115</v>
      </c>
      <c r="Q8" s="184"/>
    </row>
    <row r="9" spans="1:25" ht="30" customHeight="1">
      <c r="A9" s="255">
        <v>2010103</v>
      </c>
      <c r="B9" s="256" t="s">
        <v>76</v>
      </c>
      <c r="C9" s="251">
        <v>4</v>
      </c>
      <c r="Q9" s="184"/>
    </row>
    <row r="10" spans="1:25" ht="30" customHeight="1">
      <c r="A10" s="255">
        <v>2010106</v>
      </c>
      <c r="B10" s="250" t="s">
        <v>77</v>
      </c>
      <c r="C10" s="251">
        <v>4</v>
      </c>
      <c r="Q10" s="184"/>
    </row>
    <row r="11" spans="1:25" ht="30" customHeight="1">
      <c r="A11" s="255">
        <v>2010108</v>
      </c>
      <c r="B11" s="250" t="s">
        <v>78</v>
      </c>
      <c r="C11" s="251">
        <v>17</v>
      </c>
      <c r="Q11" s="184"/>
    </row>
    <row r="12" spans="1:25" ht="30" customHeight="1">
      <c r="A12" s="257" t="s">
        <v>79</v>
      </c>
      <c r="B12" s="254" t="s">
        <v>80</v>
      </c>
      <c r="C12" s="251">
        <v>266</v>
      </c>
      <c r="Q12" s="184"/>
    </row>
    <row r="13" spans="1:25" ht="30" customHeight="1">
      <c r="A13" s="255">
        <v>2010201</v>
      </c>
      <c r="B13" s="254" t="s">
        <v>74</v>
      </c>
      <c r="C13" s="251">
        <v>241</v>
      </c>
      <c r="Q13" s="184"/>
    </row>
    <row r="14" spans="1:25" ht="30" customHeight="1">
      <c r="A14" s="255">
        <v>2010202</v>
      </c>
      <c r="B14" s="254" t="s">
        <v>75</v>
      </c>
      <c r="C14" s="251">
        <v>4</v>
      </c>
      <c r="Q14" s="184"/>
    </row>
    <row r="15" spans="1:25" ht="30" customHeight="1">
      <c r="A15" s="255">
        <v>2010203</v>
      </c>
      <c r="B15" s="256" t="s">
        <v>76</v>
      </c>
      <c r="C15" s="251">
        <v>3</v>
      </c>
      <c r="Q15" s="184"/>
    </row>
    <row r="16" spans="1:25" ht="30" customHeight="1">
      <c r="A16" s="255">
        <v>2010204</v>
      </c>
      <c r="B16" s="256" t="s">
        <v>81</v>
      </c>
      <c r="C16" s="251">
        <v>15</v>
      </c>
      <c r="Q16" s="184"/>
    </row>
    <row r="17" spans="1:17" ht="30" customHeight="1">
      <c r="A17" s="255">
        <v>2010205</v>
      </c>
      <c r="B17" s="256" t="s">
        <v>82</v>
      </c>
      <c r="C17" s="251">
        <v>3</v>
      </c>
      <c r="Q17" s="184"/>
    </row>
    <row r="18" spans="1:17" ht="30" customHeight="1">
      <c r="A18" s="249" t="s">
        <v>83</v>
      </c>
      <c r="B18" s="254" t="s">
        <v>84</v>
      </c>
      <c r="C18" s="251">
        <f>SUM(C19:C24)</f>
        <v>5485</v>
      </c>
      <c r="Q18" s="184"/>
    </row>
    <row r="19" spans="1:17" ht="30" customHeight="1">
      <c r="A19" s="255">
        <v>2010301</v>
      </c>
      <c r="B19" s="254" t="s">
        <v>74</v>
      </c>
      <c r="C19" s="251">
        <v>2262</v>
      </c>
      <c r="Q19" s="184"/>
    </row>
    <row r="20" spans="1:17" ht="30" customHeight="1">
      <c r="A20" s="255">
        <v>2010302</v>
      </c>
      <c r="B20" s="254" t="s">
        <v>75</v>
      </c>
      <c r="C20" s="251">
        <v>1367</v>
      </c>
    </row>
    <row r="21" spans="1:17" ht="30" customHeight="1">
      <c r="A21" s="255">
        <v>2010303</v>
      </c>
      <c r="B21" s="256" t="s">
        <v>76</v>
      </c>
      <c r="C21" s="251">
        <v>969</v>
      </c>
    </row>
    <row r="22" spans="1:17" ht="30" customHeight="1">
      <c r="A22" s="255">
        <v>2010306</v>
      </c>
      <c r="B22" s="258" t="s">
        <v>85</v>
      </c>
      <c r="C22" s="251">
        <v>283</v>
      </c>
    </row>
    <row r="23" spans="1:17" ht="30" customHeight="1">
      <c r="A23" s="255">
        <v>2010308</v>
      </c>
      <c r="B23" s="254" t="s">
        <v>86</v>
      </c>
      <c r="C23" s="251">
        <v>158</v>
      </c>
    </row>
    <row r="24" spans="1:17" ht="30" customHeight="1">
      <c r="A24" s="255">
        <v>2010399</v>
      </c>
      <c r="B24" s="256" t="s">
        <v>87</v>
      </c>
      <c r="C24" s="251">
        <v>446</v>
      </c>
    </row>
    <row r="25" spans="1:17" ht="30" customHeight="1">
      <c r="A25" s="249" t="s">
        <v>88</v>
      </c>
      <c r="B25" s="254" t="s">
        <v>89</v>
      </c>
      <c r="C25" s="251">
        <v>606</v>
      </c>
    </row>
    <row r="26" spans="1:17" ht="30" customHeight="1">
      <c r="A26" s="255">
        <v>2010401</v>
      </c>
      <c r="B26" s="254" t="s">
        <v>74</v>
      </c>
      <c r="C26" s="251">
        <v>435</v>
      </c>
    </row>
    <row r="27" spans="1:17" ht="30" customHeight="1">
      <c r="A27" s="255">
        <v>2010402</v>
      </c>
      <c r="B27" s="254" t="s">
        <v>75</v>
      </c>
      <c r="C27" s="251">
        <v>150</v>
      </c>
    </row>
    <row r="28" spans="1:17" ht="30" customHeight="1">
      <c r="A28" s="255">
        <v>2010405</v>
      </c>
      <c r="B28" s="256" t="s">
        <v>90</v>
      </c>
      <c r="C28" s="251">
        <v>10</v>
      </c>
    </row>
    <row r="29" spans="1:17" ht="30" customHeight="1">
      <c r="A29" s="255">
        <v>2010408</v>
      </c>
      <c r="B29" s="254" t="s">
        <v>91</v>
      </c>
      <c r="C29" s="251">
        <v>11</v>
      </c>
    </row>
    <row r="30" spans="1:17" ht="30" customHeight="1">
      <c r="A30" s="249" t="s">
        <v>92</v>
      </c>
      <c r="B30" s="256" t="s">
        <v>93</v>
      </c>
      <c r="C30" s="251">
        <v>172</v>
      </c>
    </row>
    <row r="31" spans="1:17" ht="30" customHeight="1">
      <c r="A31" s="255">
        <v>2010501</v>
      </c>
      <c r="B31" s="256" t="s">
        <v>74</v>
      </c>
      <c r="C31" s="251">
        <v>138</v>
      </c>
    </row>
    <row r="32" spans="1:17" ht="30" customHeight="1">
      <c r="A32" s="255">
        <v>2010505</v>
      </c>
      <c r="B32" s="254" t="s">
        <v>94</v>
      </c>
      <c r="C32" s="251">
        <v>29</v>
      </c>
    </row>
    <row r="33" spans="1:3" ht="30" customHeight="1">
      <c r="A33" s="255">
        <v>2010507</v>
      </c>
      <c r="B33" s="256" t="s">
        <v>95</v>
      </c>
      <c r="C33" s="251">
        <v>5</v>
      </c>
    </row>
    <row r="34" spans="1:3" ht="30" customHeight="1">
      <c r="A34" s="249" t="s">
        <v>96</v>
      </c>
      <c r="B34" s="258" t="s">
        <v>97</v>
      </c>
      <c r="C34" s="251">
        <v>945</v>
      </c>
    </row>
    <row r="35" spans="1:3" ht="30" customHeight="1">
      <c r="A35" s="255">
        <v>2010601</v>
      </c>
      <c r="B35" s="256" t="s">
        <v>74</v>
      </c>
      <c r="C35" s="251">
        <v>236</v>
      </c>
    </row>
    <row r="36" spans="1:3" ht="30" customHeight="1">
      <c r="A36" s="255">
        <v>2010602</v>
      </c>
      <c r="B36" s="250" t="s">
        <v>75</v>
      </c>
      <c r="C36" s="251">
        <v>407</v>
      </c>
    </row>
    <row r="37" spans="1:3" ht="30" customHeight="1">
      <c r="A37" s="255">
        <v>2010607</v>
      </c>
      <c r="B37" s="254" t="s">
        <v>98</v>
      </c>
      <c r="C37" s="251">
        <v>65</v>
      </c>
    </row>
    <row r="38" spans="1:3" ht="30" customHeight="1">
      <c r="A38" s="255">
        <v>2010608</v>
      </c>
      <c r="B38" s="256" t="s">
        <v>99</v>
      </c>
      <c r="C38" s="251">
        <v>150</v>
      </c>
    </row>
    <row r="39" spans="1:3" ht="30" customHeight="1">
      <c r="A39" s="255">
        <v>2010650</v>
      </c>
      <c r="B39" s="256" t="s">
        <v>100</v>
      </c>
      <c r="C39" s="251">
        <v>2</v>
      </c>
    </row>
    <row r="40" spans="1:3" ht="30" customHeight="1">
      <c r="A40" s="255">
        <v>2010699</v>
      </c>
      <c r="B40" s="256" t="s">
        <v>101</v>
      </c>
      <c r="C40" s="251">
        <v>85</v>
      </c>
    </row>
    <row r="41" spans="1:3" ht="30" customHeight="1">
      <c r="A41" s="249" t="s">
        <v>102</v>
      </c>
      <c r="B41" s="254" t="s">
        <v>103</v>
      </c>
      <c r="C41" s="251">
        <v>551</v>
      </c>
    </row>
    <row r="42" spans="1:3" ht="30" customHeight="1">
      <c r="A42" s="255">
        <v>2010701</v>
      </c>
      <c r="B42" s="254" t="s">
        <v>74</v>
      </c>
      <c r="C42" s="251">
        <v>551</v>
      </c>
    </row>
    <row r="43" spans="1:3" ht="30" customHeight="1">
      <c r="A43" s="249" t="s">
        <v>104</v>
      </c>
      <c r="B43" s="256" t="s">
        <v>105</v>
      </c>
      <c r="C43" s="251">
        <v>245</v>
      </c>
    </row>
    <row r="44" spans="1:3" ht="30" customHeight="1">
      <c r="A44" s="255">
        <v>2010801</v>
      </c>
      <c r="B44" s="254" t="s">
        <v>74</v>
      </c>
      <c r="C44" s="251">
        <v>211</v>
      </c>
    </row>
    <row r="45" spans="1:3" ht="30" customHeight="1">
      <c r="A45" s="255">
        <v>2010804</v>
      </c>
      <c r="B45" s="259" t="s">
        <v>106</v>
      </c>
      <c r="C45" s="251">
        <v>33</v>
      </c>
    </row>
    <row r="46" spans="1:3" ht="30" customHeight="1">
      <c r="A46" s="255">
        <v>2010806</v>
      </c>
      <c r="B46" s="256" t="s">
        <v>98</v>
      </c>
      <c r="C46" s="251">
        <v>1</v>
      </c>
    </row>
    <row r="47" spans="1:3" ht="30" customHeight="1">
      <c r="A47" s="249" t="s">
        <v>107</v>
      </c>
      <c r="B47" s="260" t="s">
        <v>108</v>
      </c>
      <c r="C47" s="251">
        <v>763</v>
      </c>
    </row>
    <row r="48" spans="1:3" ht="30" customHeight="1">
      <c r="A48" s="255">
        <v>2011101</v>
      </c>
      <c r="B48" s="254" t="s">
        <v>74</v>
      </c>
      <c r="C48" s="251">
        <v>640</v>
      </c>
    </row>
    <row r="49" spans="1:3" ht="30" customHeight="1">
      <c r="A49" s="255">
        <v>2011102</v>
      </c>
      <c r="B49" s="254" t="s">
        <v>75</v>
      </c>
      <c r="C49" s="251">
        <v>123</v>
      </c>
    </row>
    <row r="50" spans="1:3" ht="30" customHeight="1">
      <c r="A50" s="249" t="s">
        <v>109</v>
      </c>
      <c r="B50" s="250" t="s">
        <v>110</v>
      </c>
      <c r="C50" s="251">
        <v>2</v>
      </c>
    </row>
    <row r="51" spans="1:3" ht="30" customHeight="1">
      <c r="A51" s="255">
        <v>2011399</v>
      </c>
      <c r="B51" s="256" t="s">
        <v>111</v>
      </c>
      <c r="C51" s="251">
        <v>2</v>
      </c>
    </row>
    <row r="52" spans="1:3" ht="30" customHeight="1">
      <c r="A52" s="249" t="s">
        <v>112</v>
      </c>
      <c r="B52" s="256" t="s">
        <v>113</v>
      </c>
      <c r="C52" s="251">
        <v>61</v>
      </c>
    </row>
    <row r="53" spans="1:3" ht="30" customHeight="1">
      <c r="A53" s="255">
        <v>2012601</v>
      </c>
      <c r="B53" s="256" t="s">
        <v>74</v>
      </c>
      <c r="C53" s="251">
        <v>58</v>
      </c>
    </row>
    <row r="54" spans="1:3" ht="30" customHeight="1">
      <c r="A54" s="255">
        <v>2012604</v>
      </c>
      <c r="B54" s="258" t="s">
        <v>114</v>
      </c>
      <c r="C54" s="251">
        <v>3</v>
      </c>
    </row>
    <row r="55" spans="1:3" ht="30" customHeight="1">
      <c r="A55" s="249" t="s">
        <v>115</v>
      </c>
      <c r="B55" s="256" t="s">
        <v>116</v>
      </c>
      <c r="C55" s="251">
        <v>51</v>
      </c>
    </row>
    <row r="56" spans="1:3" ht="30" customHeight="1">
      <c r="A56" s="255">
        <v>2012801</v>
      </c>
      <c r="B56" s="256" t="s">
        <v>74</v>
      </c>
      <c r="C56" s="251">
        <v>48</v>
      </c>
    </row>
    <row r="57" spans="1:3" ht="30" customHeight="1">
      <c r="A57" s="255">
        <v>2012802</v>
      </c>
      <c r="B57" s="256" t="s">
        <v>75</v>
      </c>
      <c r="C57" s="251">
        <v>3</v>
      </c>
    </row>
    <row r="58" spans="1:3" ht="30" customHeight="1">
      <c r="A58" s="249" t="s">
        <v>117</v>
      </c>
      <c r="B58" s="256" t="s">
        <v>118</v>
      </c>
      <c r="C58" s="251">
        <v>242</v>
      </c>
    </row>
    <row r="59" spans="1:3" ht="30" customHeight="1">
      <c r="A59" s="255">
        <v>2012901</v>
      </c>
      <c r="B59" s="256" t="s">
        <v>74</v>
      </c>
      <c r="C59" s="251">
        <v>119</v>
      </c>
    </row>
    <row r="60" spans="1:3" ht="30" customHeight="1">
      <c r="A60" s="255">
        <v>2012902</v>
      </c>
      <c r="B60" s="256" t="s">
        <v>75</v>
      </c>
      <c r="C60" s="251">
        <v>98</v>
      </c>
    </row>
    <row r="61" spans="1:3" ht="30" customHeight="1">
      <c r="A61" s="255">
        <v>2012906</v>
      </c>
      <c r="B61" s="254" t="s">
        <v>119</v>
      </c>
      <c r="C61" s="251">
        <v>15</v>
      </c>
    </row>
    <row r="62" spans="1:3" ht="30" customHeight="1">
      <c r="A62" s="255">
        <v>2012999</v>
      </c>
      <c r="B62" s="256" t="s">
        <v>120</v>
      </c>
      <c r="C62" s="251">
        <v>10</v>
      </c>
    </row>
    <row r="63" spans="1:3" ht="30" customHeight="1">
      <c r="A63" s="249" t="s">
        <v>121</v>
      </c>
      <c r="B63" s="256" t="s">
        <v>122</v>
      </c>
      <c r="C63" s="251">
        <v>305</v>
      </c>
    </row>
    <row r="64" spans="1:3" ht="30" customHeight="1">
      <c r="A64" s="255">
        <v>2013101</v>
      </c>
      <c r="B64" s="256" t="s">
        <v>74</v>
      </c>
      <c r="C64" s="251">
        <v>263</v>
      </c>
    </row>
    <row r="65" spans="1:3" ht="30" customHeight="1">
      <c r="A65" s="255">
        <v>2013102</v>
      </c>
      <c r="B65" s="254" t="s">
        <v>75</v>
      </c>
      <c r="C65" s="251">
        <v>5</v>
      </c>
    </row>
    <row r="66" spans="1:3" ht="30" customHeight="1">
      <c r="A66" s="255">
        <v>2013103</v>
      </c>
      <c r="B66" s="254" t="s">
        <v>76</v>
      </c>
      <c r="C66" s="251">
        <v>2</v>
      </c>
    </row>
    <row r="67" spans="1:3" ht="30" customHeight="1">
      <c r="A67" s="255">
        <v>2013105</v>
      </c>
      <c r="B67" s="254" t="s">
        <v>123</v>
      </c>
      <c r="C67" s="251">
        <v>35</v>
      </c>
    </row>
    <row r="68" spans="1:3" ht="30" customHeight="1">
      <c r="A68" s="249" t="s">
        <v>124</v>
      </c>
      <c r="B68" s="256" t="s">
        <v>125</v>
      </c>
      <c r="C68" s="251">
        <v>544</v>
      </c>
    </row>
    <row r="69" spans="1:3" ht="30" customHeight="1">
      <c r="A69" s="255">
        <v>2013201</v>
      </c>
      <c r="B69" s="254" t="s">
        <v>74</v>
      </c>
      <c r="C69" s="251">
        <v>374</v>
      </c>
    </row>
    <row r="70" spans="1:3" ht="30" customHeight="1">
      <c r="A70" s="255">
        <v>2013202</v>
      </c>
      <c r="B70" s="254" t="s">
        <v>75</v>
      </c>
      <c r="C70" s="251">
        <v>170</v>
      </c>
    </row>
    <row r="71" spans="1:3" ht="30" customHeight="1">
      <c r="A71" s="249" t="s">
        <v>126</v>
      </c>
      <c r="B71" s="256" t="s">
        <v>127</v>
      </c>
      <c r="C71" s="251">
        <v>180</v>
      </c>
    </row>
    <row r="72" spans="1:3" ht="30" customHeight="1">
      <c r="A72" s="255">
        <v>2013301</v>
      </c>
      <c r="B72" s="250" t="s">
        <v>74</v>
      </c>
      <c r="C72" s="251">
        <v>149</v>
      </c>
    </row>
    <row r="73" spans="1:3" ht="30" customHeight="1">
      <c r="A73" s="255">
        <v>2013302</v>
      </c>
      <c r="B73" s="254" t="s">
        <v>75</v>
      </c>
      <c r="C73" s="251">
        <v>24</v>
      </c>
    </row>
    <row r="74" spans="1:3" ht="30" customHeight="1">
      <c r="A74" s="255">
        <v>2013399</v>
      </c>
      <c r="B74" s="256" t="s">
        <v>128</v>
      </c>
      <c r="C74" s="251">
        <v>7</v>
      </c>
    </row>
    <row r="75" spans="1:3" ht="30" customHeight="1">
      <c r="A75" s="249" t="s">
        <v>129</v>
      </c>
      <c r="B75" s="256" t="s">
        <v>130</v>
      </c>
      <c r="C75" s="251">
        <v>76</v>
      </c>
    </row>
    <row r="76" spans="1:3" ht="30" customHeight="1">
      <c r="A76" s="255">
        <v>2013401</v>
      </c>
      <c r="B76" s="256" t="s">
        <v>74</v>
      </c>
      <c r="C76" s="251">
        <v>56</v>
      </c>
    </row>
    <row r="77" spans="1:3" ht="30" customHeight="1">
      <c r="A77" s="255">
        <v>2013402</v>
      </c>
      <c r="B77" s="254" t="s">
        <v>75</v>
      </c>
      <c r="C77" s="251">
        <v>6</v>
      </c>
    </row>
    <row r="78" spans="1:3" ht="30" customHeight="1">
      <c r="A78" s="255">
        <v>2013404</v>
      </c>
      <c r="B78" s="254" t="s">
        <v>131</v>
      </c>
      <c r="C78" s="251">
        <v>8</v>
      </c>
    </row>
    <row r="79" spans="1:3" ht="30" customHeight="1">
      <c r="A79" s="255">
        <v>2013499</v>
      </c>
      <c r="B79" s="256" t="s">
        <v>132</v>
      </c>
      <c r="C79" s="251">
        <v>6</v>
      </c>
    </row>
    <row r="80" spans="1:3" ht="30" customHeight="1">
      <c r="A80" s="249" t="s">
        <v>133</v>
      </c>
      <c r="B80" s="256" t="s">
        <v>134</v>
      </c>
      <c r="C80" s="251">
        <v>124</v>
      </c>
    </row>
    <row r="81" spans="1:3" ht="30" customHeight="1">
      <c r="A81" s="255">
        <v>2013601</v>
      </c>
      <c r="B81" s="256" t="s">
        <v>74</v>
      </c>
      <c r="C81" s="251">
        <v>117</v>
      </c>
    </row>
    <row r="82" spans="1:3" ht="30" customHeight="1">
      <c r="A82" s="255">
        <v>2013602</v>
      </c>
      <c r="B82" s="256" t="s">
        <v>75</v>
      </c>
      <c r="C82" s="251">
        <v>7</v>
      </c>
    </row>
    <row r="83" spans="1:3" ht="30" customHeight="1">
      <c r="A83" s="249" t="s">
        <v>135</v>
      </c>
      <c r="B83" s="254" t="s">
        <v>136</v>
      </c>
      <c r="C83" s="251">
        <v>94</v>
      </c>
    </row>
    <row r="84" spans="1:3" ht="30" customHeight="1">
      <c r="A84" s="255">
        <v>2013701</v>
      </c>
      <c r="B84" s="254" t="s">
        <v>74</v>
      </c>
      <c r="C84" s="251">
        <v>79</v>
      </c>
    </row>
    <row r="85" spans="1:3" ht="30" customHeight="1">
      <c r="A85" s="255">
        <v>2013702</v>
      </c>
      <c r="B85" s="254" t="s">
        <v>75</v>
      </c>
      <c r="C85" s="251">
        <v>15</v>
      </c>
    </row>
    <row r="86" spans="1:3" ht="30" customHeight="1">
      <c r="A86" s="249" t="s">
        <v>137</v>
      </c>
      <c r="B86" s="254" t="s">
        <v>138</v>
      </c>
      <c r="C86" s="251">
        <v>1210</v>
      </c>
    </row>
    <row r="87" spans="1:3" ht="30" customHeight="1">
      <c r="A87" s="255">
        <v>2013801</v>
      </c>
      <c r="B87" s="254" t="s">
        <v>74</v>
      </c>
      <c r="C87" s="251">
        <v>1110</v>
      </c>
    </row>
    <row r="88" spans="1:3" ht="30" customHeight="1">
      <c r="A88" s="255">
        <v>2013804</v>
      </c>
      <c r="B88" s="254" t="s">
        <v>139</v>
      </c>
      <c r="C88" s="251">
        <v>33</v>
      </c>
    </row>
    <row r="89" spans="1:3" ht="30" customHeight="1">
      <c r="A89" s="255">
        <v>2012805</v>
      </c>
      <c r="B89" s="254" t="s">
        <v>140</v>
      </c>
      <c r="C89" s="251">
        <v>18</v>
      </c>
    </row>
    <row r="90" spans="1:3" ht="30" customHeight="1">
      <c r="A90" s="255">
        <v>2013815</v>
      </c>
      <c r="B90" s="254" t="s">
        <v>141</v>
      </c>
      <c r="C90" s="251">
        <v>30</v>
      </c>
    </row>
    <row r="91" spans="1:3" ht="30" customHeight="1">
      <c r="A91" s="255">
        <v>2013816</v>
      </c>
      <c r="B91" s="254" t="s">
        <v>142</v>
      </c>
      <c r="C91" s="251">
        <v>19</v>
      </c>
    </row>
    <row r="92" spans="1:3" ht="30" customHeight="1">
      <c r="A92" s="257" t="s">
        <v>143</v>
      </c>
      <c r="B92" s="250" t="s">
        <v>144</v>
      </c>
      <c r="C92" s="251">
        <v>6531</v>
      </c>
    </row>
    <row r="93" spans="1:3" ht="30" customHeight="1">
      <c r="A93" s="257" t="s">
        <v>145</v>
      </c>
      <c r="B93" s="254" t="s">
        <v>146</v>
      </c>
      <c r="C93" s="251">
        <v>26</v>
      </c>
    </row>
    <row r="94" spans="1:3" ht="30" customHeight="1">
      <c r="A94" s="255">
        <v>2040101</v>
      </c>
      <c r="B94" s="254" t="s">
        <v>147</v>
      </c>
      <c r="C94" s="251">
        <v>26</v>
      </c>
    </row>
    <row r="95" spans="1:3" ht="30" customHeight="1">
      <c r="A95" s="257" t="s">
        <v>148</v>
      </c>
      <c r="B95" s="256" t="s">
        <v>149</v>
      </c>
      <c r="C95" s="251">
        <v>4562</v>
      </c>
    </row>
    <row r="96" spans="1:3" ht="30" customHeight="1">
      <c r="A96" s="255">
        <v>2040201</v>
      </c>
      <c r="B96" s="256" t="s">
        <v>74</v>
      </c>
      <c r="C96" s="251">
        <v>1525</v>
      </c>
    </row>
    <row r="97" spans="1:3" ht="30" customHeight="1">
      <c r="A97" s="255">
        <v>2040202</v>
      </c>
      <c r="B97" s="256" t="s">
        <v>75</v>
      </c>
      <c r="C97" s="251">
        <v>652</v>
      </c>
    </row>
    <row r="98" spans="1:3" ht="30" customHeight="1">
      <c r="A98" s="255">
        <v>2040220</v>
      </c>
      <c r="B98" s="256" t="s">
        <v>150</v>
      </c>
      <c r="C98" s="251">
        <v>2385</v>
      </c>
    </row>
    <row r="99" spans="1:3" ht="30" customHeight="1">
      <c r="A99" s="257" t="s">
        <v>151</v>
      </c>
      <c r="B99" s="258" t="s">
        <v>152</v>
      </c>
      <c r="C99" s="251">
        <v>476</v>
      </c>
    </row>
    <row r="100" spans="1:3" ht="30" customHeight="1">
      <c r="A100" s="255">
        <v>2040401</v>
      </c>
      <c r="B100" s="254" t="s">
        <v>74</v>
      </c>
      <c r="C100" s="251">
        <v>328</v>
      </c>
    </row>
    <row r="101" spans="1:3" ht="30" customHeight="1">
      <c r="A101" s="255">
        <v>2040402</v>
      </c>
      <c r="B101" s="254" t="s">
        <v>75</v>
      </c>
      <c r="C101" s="251">
        <v>148</v>
      </c>
    </row>
    <row r="102" spans="1:3" ht="30" customHeight="1">
      <c r="A102" s="257" t="s">
        <v>153</v>
      </c>
      <c r="B102" s="250" t="s">
        <v>154</v>
      </c>
      <c r="C102" s="251">
        <v>1109</v>
      </c>
    </row>
    <row r="103" spans="1:3" ht="30" customHeight="1">
      <c r="A103" s="255">
        <v>2040501</v>
      </c>
      <c r="B103" s="254" t="s">
        <v>74</v>
      </c>
      <c r="C103" s="251">
        <v>806</v>
      </c>
    </row>
    <row r="104" spans="1:3" ht="30" customHeight="1">
      <c r="A104" s="255">
        <v>2040502</v>
      </c>
      <c r="B104" s="254" t="s">
        <v>75</v>
      </c>
      <c r="C104" s="251">
        <v>16</v>
      </c>
    </row>
    <row r="105" spans="1:3" ht="30" customHeight="1">
      <c r="A105" s="255">
        <v>2040504</v>
      </c>
      <c r="B105" s="256" t="s">
        <v>155</v>
      </c>
      <c r="C105" s="251">
        <v>259</v>
      </c>
    </row>
    <row r="106" spans="1:3" ht="30" customHeight="1">
      <c r="A106" s="255">
        <v>2040505</v>
      </c>
      <c r="B106" s="256" t="s">
        <v>156</v>
      </c>
      <c r="C106" s="251">
        <v>20</v>
      </c>
    </row>
    <row r="107" spans="1:3" ht="30" customHeight="1">
      <c r="A107" s="255">
        <v>2040506</v>
      </c>
      <c r="B107" s="256" t="s">
        <v>157</v>
      </c>
      <c r="C107" s="251">
        <v>8</v>
      </c>
    </row>
    <row r="108" spans="1:3" ht="30" customHeight="1">
      <c r="A108" s="257" t="s">
        <v>158</v>
      </c>
      <c r="B108" s="254" t="s">
        <v>159</v>
      </c>
      <c r="C108" s="251">
        <v>358</v>
      </c>
    </row>
    <row r="109" spans="1:3" ht="30" customHeight="1">
      <c r="A109" s="255">
        <v>2040601</v>
      </c>
      <c r="B109" s="256" t="s">
        <v>74</v>
      </c>
      <c r="C109" s="251">
        <v>260</v>
      </c>
    </row>
    <row r="110" spans="1:3" ht="30" customHeight="1">
      <c r="A110" s="255">
        <v>2040602</v>
      </c>
      <c r="B110" s="256" t="s">
        <v>75</v>
      </c>
      <c r="C110" s="251">
        <v>47</v>
      </c>
    </row>
    <row r="111" spans="1:3" ht="30" customHeight="1">
      <c r="A111" s="255">
        <v>2040604</v>
      </c>
      <c r="B111" s="250" t="s">
        <v>160</v>
      </c>
      <c r="C111" s="251">
        <v>29</v>
      </c>
    </row>
    <row r="112" spans="1:3" ht="30" customHeight="1">
      <c r="A112" s="255">
        <v>2040607</v>
      </c>
      <c r="B112" s="258" t="s">
        <v>161</v>
      </c>
      <c r="C112" s="251">
        <v>6</v>
      </c>
    </row>
    <row r="113" spans="1:3" ht="30" customHeight="1">
      <c r="A113" s="255">
        <v>2040610</v>
      </c>
      <c r="B113" s="256" t="s">
        <v>162</v>
      </c>
      <c r="C113" s="251">
        <v>16</v>
      </c>
    </row>
    <row r="114" spans="1:3" ht="30" customHeight="1">
      <c r="A114" s="257" t="s">
        <v>163</v>
      </c>
      <c r="B114" s="250" t="s">
        <v>164</v>
      </c>
      <c r="C114" s="251">
        <f>C115+C117+C123+C126+C128+C130+C132+C135</f>
        <v>23281</v>
      </c>
    </row>
    <row r="115" spans="1:3" ht="30" customHeight="1">
      <c r="A115" s="257" t="s">
        <v>165</v>
      </c>
      <c r="B115" s="256" t="s">
        <v>166</v>
      </c>
      <c r="C115" s="251">
        <v>1424</v>
      </c>
    </row>
    <row r="116" spans="1:3" ht="30" customHeight="1">
      <c r="A116" s="255">
        <v>2050101</v>
      </c>
      <c r="B116" s="254" t="s">
        <v>74</v>
      </c>
      <c r="C116" s="251">
        <v>1424</v>
      </c>
    </row>
    <row r="117" spans="1:3" ht="30" customHeight="1">
      <c r="A117" s="257" t="s">
        <v>167</v>
      </c>
      <c r="B117" s="254" t="s">
        <v>168</v>
      </c>
      <c r="C117" s="251">
        <f>SUM(C118:C122)</f>
        <v>19986</v>
      </c>
    </row>
    <row r="118" spans="1:3" ht="30" customHeight="1">
      <c r="A118" s="255">
        <v>2050201</v>
      </c>
      <c r="B118" s="254" t="s">
        <v>169</v>
      </c>
      <c r="C118" s="251">
        <v>355</v>
      </c>
    </row>
    <row r="119" spans="1:3" ht="30" customHeight="1">
      <c r="A119" s="255">
        <v>2050202</v>
      </c>
      <c r="B119" s="254" t="s">
        <v>170</v>
      </c>
      <c r="C119" s="251">
        <v>11748</v>
      </c>
    </row>
    <row r="120" spans="1:3" ht="30" customHeight="1">
      <c r="A120" s="255">
        <v>2050203</v>
      </c>
      <c r="B120" s="256" t="s">
        <v>171</v>
      </c>
      <c r="C120" s="251">
        <v>4329</v>
      </c>
    </row>
    <row r="121" spans="1:3" ht="30" customHeight="1">
      <c r="A121" s="255">
        <v>2050204</v>
      </c>
      <c r="B121" s="256" t="s">
        <v>172</v>
      </c>
      <c r="C121" s="251">
        <v>2554</v>
      </c>
    </row>
    <row r="122" spans="1:3" ht="30" customHeight="1">
      <c r="A122" s="255">
        <v>2050299</v>
      </c>
      <c r="B122" s="254" t="s">
        <v>173</v>
      </c>
      <c r="C122" s="251">
        <v>1000</v>
      </c>
    </row>
    <row r="123" spans="1:3" ht="30" customHeight="1">
      <c r="A123" s="257" t="s">
        <v>174</v>
      </c>
      <c r="B123" s="254" t="s">
        <v>175</v>
      </c>
      <c r="C123" s="251">
        <v>727</v>
      </c>
    </row>
    <row r="124" spans="1:3" ht="30" customHeight="1">
      <c r="A124" s="255">
        <v>2050302</v>
      </c>
      <c r="B124" s="254" t="s">
        <v>176</v>
      </c>
      <c r="C124" s="251">
        <v>684</v>
      </c>
    </row>
    <row r="125" spans="1:3" ht="30" customHeight="1">
      <c r="A125" s="255">
        <v>2050303</v>
      </c>
      <c r="B125" s="254" t="s">
        <v>177</v>
      </c>
      <c r="C125" s="251">
        <v>43</v>
      </c>
    </row>
    <row r="126" spans="1:3" ht="30" customHeight="1">
      <c r="A126" s="257" t="s">
        <v>178</v>
      </c>
      <c r="B126" s="250" t="s">
        <v>179</v>
      </c>
      <c r="C126" s="251">
        <v>20</v>
      </c>
    </row>
    <row r="127" spans="1:3" ht="30" customHeight="1">
      <c r="A127" s="255">
        <v>2050401</v>
      </c>
      <c r="B127" s="254" t="s">
        <v>180</v>
      </c>
      <c r="C127" s="251">
        <v>20</v>
      </c>
    </row>
    <row r="128" spans="1:3" ht="30" customHeight="1">
      <c r="A128" s="257" t="s">
        <v>181</v>
      </c>
      <c r="B128" s="256" t="s">
        <v>182</v>
      </c>
      <c r="C128" s="251">
        <v>85</v>
      </c>
    </row>
    <row r="129" spans="1:3" ht="30" customHeight="1">
      <c r="A129" s="255">
        <v>2050501</v>
      </c>
      <c r="B129" s="254" t="s">
        <v>183</v>
      </c>
      <c r="C129" s="251">
        <v>85</v>
      </c>
    </row>
    <row r="130" spans="1:3" ht="30" customHeight="1">
      <c r="A130" s="257" t="s">
        <v>184</v>
      </c>
      <c r="B130" s="254" t="s">
        <v>185</v>
      </c>
      <c r="C130" s="251">
        <v>143</v>
      </c>
    </row>
    <row r="131" spans="1:3" ht="30" customHeight="1">
      <c r="A131" s="255">
        <v>2050701</v>
      </c>
      <c r="B131" s="254" t="s">
        <v>186</v>
      </c>
      <c r="C131" s="251">
        <v>143</v>
      </c>
    </row>
    <row r="132" spans="1:3" ht="30" customHeight="1">
      <c r="A132" s="257" t="s">
        <v>187</v>
      </c>
      <c r="B132" s="256" t="s">
        <v>188</v>
      </c>
      <c r="C132" s="251">
        <v>496</v>
      </c>
    </row>
    <row r="133" spans="1:3" ht="30" customHeight="1">
      <c r="A133" s="255">
        <v>2050801</v>
      </c>
      <c r="B133" s="256" t="s">
        <v>189</v>
      </c>
      <c r="C133" s="251">
        <v>345</v>
      </c>
    </row>
    <row r="134" spans="1:3" ht="30" customHeight="1">
      <c r="A134" s="255">
        <v>2050802</v>
      </c>
      <c r="B134" s="254" t="s">
        <v>190</v>
      </c>
      <c r="C134" s="251">
        <v>151</v>
      </c>
    </row>
    <row r="135" spans="1:3" ht="30" customHeight="1">
      <c r="A135" s="257" t="s">
        <v>191</v>
      </c>
      <c r="B135" s="254" t="s">
        <v>192</v>
      </c>
      <c r="C135" s="251">
        <v>400</v>
      </c>
    </row>
    <row r="136" spans="1:3" ht="30" customHeight="1">
      <c r="A136" s="255">
        <v>2050902</v>
      </c>
      <c r="B136" s="256" t="s">
        <v>193</v>
      </c>
      <c r="C136" s="251">
        <v>400</v>
      </c>
    </row>
    <row r="137" spans="1:3" ht="30" customHeight="1">
      <c r="A137" s="257" t="s">
        <v>194</v>
      </c>
      <c r="B137" s="250" t="s">
        <v>195</v>
      </c>
      <c r="C137" s="251">
        <v>195</v>
      </c>
    </row>
    <row r="138" spans="1:3" ht="30" customHeight="1">
      <c r="A138" s="257" t="s">
        <v>196</v>
      </c>
      <c r="B138" s="256" t="s">
        <v>197</v>
      </c>
      <c r="C138" s="251">
        <v>5</v>
      </c>
    </row>
    <row r="139" spans="1:3" ht="30" customHeight="1">
      <c r="A139" s="255">
        <v>2060102</v>
      </c>
      <c r="B139" s="254" t="s">
        <v>75</v>
      </c>
      <c r="C139" s="251">
        <v>5</v>
      </c>
    </row>
    <row r="140" spans="1:3" ht="30" customHeight="1">
      <c r="A140" s="257" t="s">
        <v>198</v>
      </c>
      <c r="B140" s="254" t="s">
        <v>199</v>
      </c>
      <c r="C140" s="251">
        <v>126</v>
      </c>
    </row>
    <row r="141" spans="1:3" ht="30" customHeight="1">
      <c r="A141" s="255" t="s">
        <v>200</v>
      </c>
      <c r="B141" s="254" t="s">
        <v>201</v>
      </c>
      <c r="C141" s="251">
        <v>2</v>
      </c>
    </row>
    <row r="142" spans="1:3" ht="30" customHeight="1">
      <c r="A142" s="255">
        <v>2060404</v>
      </c>
      <c r="B142" s="254" t="s">
        <v>202</v>
      </c>
      <c r="C142" s="251">
        <v>124</v>
      </c>
    </row>
    <row r="143" spans="1:3" ht="30" customHeight="1">
      <c r="A143" s="257" t="s">
        <v>203</v>
      </c>
      <c r="B143" s="254" t="s">
        <v>204</v>
      </c>
      <c r="C143" s="251">
        <v>64</v>
      </c>
    </row>
    <row r="144" spans="1:3" ht="30" customHeight="1">
      <c r="A144" s="255">
        <v>2060701</v>
      </c>
      <c r="B144" s="254" t="s">
        <v>205</v>
      </c>
      <c r="C144" s="251">
        <v>49</v>
      </c>
    </row>
    <row r="145" spans="1:3" ht="30" customHeight="1">
      <c r="A145" s="255">
        <v>2060702</v>
      </c>
      <c r="B145" s="256" t="s">
        <v>206</v>
      </c>
      <c r="C145" s="251">
        <v>8</v>
      </c>
    </row>
    <row r="146" spans="1:3" ht="30" customHeight="1">
      <c r="A146" s="255">
        <v>2060799</v>
      </c>
      <c r="B146" s="254" t="s">
        <v>207</v>
      </c>
      <c r="C146" s="251">
        <v>7</v>
      </c>
    </row>
    <row r="147" spans="1:3" ht="30" customHeight="1">
      <c r="A147" s="257" t="s">
        <v>208</v>
      </c>
      <c r="B147" s="250" t="s">
        <v>209</v>
      </c>
      <c r="C147" s="251">
        <v>1227</v>
      </c>
    </row>
    <row r="148" spans="1:3" ht="30" customHeight="1">
      <c r="A148" s="257" t="s">
        <v>210</v>
      </c>
      <c r="B148" s="250" t="s">
        <v>211</v>
      </c>
      <c r="C148" s="251">
        <v>313</v>
      </c>
    </row>
    <row r="149" spans="1:3" ht="30" customHeight="1">
      <c r="A149" s="255">
        <v>2070101</v>
      </c>
      <c r="B149" s="250" t="s">
        <v>74</v>
      </c>
      <c r="C149" s="251">
        <v>197</v>
      </c>
    </row>
    <row r="150" spans="1:3" ht="30" customHeight="1">
      <c r="A150" s="255">
        <v>2070104</v>
      </c>
      <c r="B150" s="250" t="s">
        <v>212</v>
      </c>
      <c r="C150" s="251">
        <v>39</v>
      </c>
    </row>
    <row r="151" spans="1:3" ht="30" customHeight="1">
      <c r="A151" s="255">
        <v>2070108</v>
      </c>
      <c r="B151" s="250" t="s">
        <v>213</v>
      </c>
      <c r="C151" s="251">
        <v>3</v>
      </c>
    </row>
    <row r="152" spans="1:3" ht="30" customHeight="1">
      <c r="A152" s="255">
        <v>2070109</v>
      </c>
      <c r="B152" s="250" t="s">
        <v>214</v>
      </c>
      <c r="C152" s="251">
        <v>53</v>
      </c>
    </row>
    <row r="153" spans="1:3" ht="30" customHeight="1">
      <c r="A153" s="255">
        <v>2070199</v>
      </c>
      <c r="B153" s="250" t="s">
        <v>215</v>
      </c>
      <c r="C153" s="251">
        <v>21</v>
      </c>
    </row>
    <row r="154" spans="1:3" ht="30" customHeight="1">
      <c r="A154" s="257" t="s">
        <v>216</v>
      </c>
      <c r="B154" s="250" t="s">
        <v>217</v>
      </c>
      <c r="C154" s="251">
        <v>2</v>
      </c>
    </row>
    <row r="155" spans="1:3" ht="30" customHeight="1">
      <c r="A155" s="255">
        <v>2070308</v>
      </c>
      <c r="B155" s="250" t="s">
        <v>218</v>
      </c>
      <c r="C155" s="251">
        <v>2</v>
      </c>
    </row>
    <row r="156" spans="1:3" ht="30" customHeight="1">
      <c r="A156" s="257" t="s">
        <v>219</v>
      </c>
      <c r="B156" s="250" t="s">
        <v>220</v>
      </c>
      <c r="C156" s="251">
        <v>598</v>
      </c>
    </row>
    <row r="157" spans="1:3" ht="30" customHeight="1">
      <c r="A157" s="255">
        <v>2070805</v>
      </c>
      <c r="B157" s="250" t="s">
        <v>221</v>
      </c>
      <c r="C157" s="251">
        <v>598</v>
      </c>
    </row>
    <row r="158" spans="1:3" ht="30" customHeight="1">
      <c r="A158" s="257" t="s">
        <v>222</v>
      </c>
      <c r="B158" s="250" t="s">
        <v>223</v>
      </c>
      <c r="C158" s="251">
        <v>314</v>
      </c>
    </row>
    <row r="159" spans="1:3" ht="30" customHeight="1">
      <c r="A159" s="255">
        <v>2079902</v>
      </c>
      <c r="B159" s="250" t="s">
        <v>224</v>
      </c>
      <c r="C159" s="251">
        <v>100</v>
      </c>
    </row>
    <row r="160" spans="1:3" ht="30" customHeight="1">
      <c r="A160" s="255">
        <v>2079999</v>
      </c>
      <c r="B160" s="250" t="s">
        <v>225</v>
      </c>
      <c r="C160" s="251">
        <v>214</v>
      </c>
    </row>
    <row r="161" spans="1:3" ht="30" customHeight="1">
      <c r="A161" s="257" t="s">
        <v>226</v>
      </c>
      <c r="B161" s="250" t="s">
        <v>227</v>
      </c>
      <c r="C161" s="251">
        <f>C162+C173+C177+C182+C185+C193+C200+C205+C211+C215+C218+C221+C223+C225+C228+C231+C233</f>
        <v>27920</v>
      </c>
    </row>
    <row r="162" spans="1:3" ht="30" customHeight="1">
      <c r="A162" s="257" t="s">
        <v>228</v>
      </c>
      <c r="B162" s="250" t="s">
        <v>229</v>
      </c>
      <c r="C162" s="251">
        <f>SUM(C163:C172)</f>
        <v>1097</v>
      </c>
    </row>
    <row r="163" spans="1:3" ht="30" customHeight="1">
      <c r="A163" s="255">
        <v>2080101</v>
      </c>
      <c r="B163" s="250" t="s">
        <v>74</v>
      </c>
      <c r="C163" s="251">
        <v>242</v>
      </c>
    </row>
    <row r="164" spans="1:3" ht="30" customHeight="1">
      <c r="A164" s="255">
        <v>2080102</v>
      </c>
      <c r="B164" s="250" t="s">
        <v>75</v>
      </c>
      <c r="C164" s="251">
        <v>18</v>
      </c>
    </row>
    <row r="165" spans="1:3" ht="30" customHeight="1">
      <c r="A165" s="255">
        <v>2080104</v>
      </c>
      <c r="B165" s="250" t="s">
        <v>230</v>
      </c>
      <c r="C165" s="251">
        <v>10</v>
      </c>
    </row>
    <row r="166" spans="1:3" ht="30" customHeight="1">
      <c r="A166" s="255">
        <v>2080105</v>
      </c>
      <c r="B166" s="250" t="s">
        <v>231</v>
      </c>
      <c r="C166" s="251">
        <v>3</v>
      </c>
    </row>
    <row r="167" spans="1:3" ht="30" customHeight="1">
      <c r="A167" s="255">
        <v>2080106</v>
      </c>
      <c r="B167" s="250" t="s">
        <v>232</v>
      </c>
      <c r="C167" s="251">
        <v>192</v>
      </c>
    </row>
    <row r="168" spans="1:3" ht="30" customHeight="1">
      <c r="A168" s="255">
        <v>2080107</v>
      </c>
      <c r="B168" s="250" t="s">
        <v>233</v>
      </c>
      <c r="C168" s="251">
        <v>153</v>
      </c>
    </row>
    <row r="169" spans="1:3" ht="30" customHeight="1">
      <c r="A169" s="255">
        <v>2080108</v>
      </c>
      <c r="B169" s="250" t="s">
        <v>98</v>
      </c>
      <c r="C169" s="251">
        <v>3</v>
      </c>
    </row>
    <row r="170" spans="1:3" ht="30" customHeight="1">
      <c r="A170" s="255">
        <v>2080109</v>
      </c>
      <c r="B170" s="250" t="s">
        <v>234</v>
      </c>
      <c r="C170" s="251">
        <v>116</v>
      </c>
    </row>
    <row r="171" spans="1:3" ht="30" customHeight="1">
      <c r="A171" s="255">
        <v>2080112</v>
      </c>
      <c r="B171" s="250" t="s">
        <v>235</v>
      </c>
      <c r="C171" s="251">
        <v>1</v>
      </c>
    </row>
    <row r="172" spans="1:3" ht="30" customHeight="1">
      <c r="A172" s="255">
        <v>2080199</v>
      </c>
      <c r="B172" s="250" t="s">
        <v>236</v>
      </c>
      <c r="C172" s="251">
        <v>359</v>
      </c>
    </row>
    <row r="173" spans="1:3" ht="30" customHeight="1">
      <c r="A173" s="257" t="s">
        <v>237</v>
      </c>
      <c r="B173" s="250" t="s">
        <v>238</v>
      </c>
      <c r="C173" s="251">
        <v>942</v>
      </c>
    </row>
    <row r="174" spans="1:3" ht="30" customHeight="1">
      <c r="A174" s="255">
        <v>2080201</v>
      </c>
      <c r="B174" s="250" t="s">
        <v>74</v>
      </c>
      <c r="C174" s="251">
        <v>393</v>
      </c>
    </row>
    <row r="175" spans="1:3" ht="30" customHeight="1">
      <c r="A175" s="255">
        <v>2080202</v>
      </c>
      <c r="B175" s="250" t="s">
        <v>75</v>
      </c>
      <c r="C175" s="251">
        <v>519</v>
      </c>
    </row>
    <row r="176" spans="1:3" ht="30" customHeight="1">
      <c r="A176" s="255">
        <v>2080208</v>
      </c>
      <c r="B176" s="250" t="s">
        <v>239</v>
      </c>
      <c r="C176" s="251">
        <v>30</v>
      </c>
    </row>
    <row r="177" spans="1:3" ht="30" customHeight="1">
      <c r="A177" s="257" t="s">
        <v>240</v>
      </c>
      <c r="B177" s="250" t="s">
        <v>241</v>
      </c>
      <c r="C177" s="251">
        <v>14199</v>
      </c>
    </row>
    <row r="178" spans="1:3" ht="30" customHeight="1">
      <c r="A178" s="255">
        <v>2080501</v>
      </c>
      <c r="B178" s="250" t="s">
        <v>242</v>
      </c>
      <c r="C178" s="251">
        <v>3117</v>
      </c>
    </row>
    <row r="179" spans="1:3" ht="30" customHeight="1">
      <c r="A179" s="255">
        <v>2080505</v>
      </c>
      <c r="B179" s="250" t="s">
        <v>243</v>
      </c>
      <c r="C179" s="251">
        <v>5837</v>
      </c>
    </row>
    <row r="180" spans="1:3" ht="30" customHeight="1">
      <c r="A180" s="255">
        <v>2080506</v>
      </c>
      <c r="B180" s="250" t="s">
        <v>244</v>
      </c>
      <c r="C180" s="251">
        <v>3002</v>
      </c>
    </row>
    <row r="181" spans="1:3" ht="30" customHeight="1">
      <c r="A181" s="255">
        <v>2080599</v>
      </c>
      <c r="B181" s="250" t="s">
        <v>245</v>
      </c>
      <c r="C181" s="251">
        <v>2243</v>
      </c>
    </row>
    <row r="182" spans="1:3" ht="30" customHeight="1">
      <c r="A182" s="257" t="s">
        <v>246</v>
      </c>
      <c r="B182" s="250" t="s">
        <v>247</v>
      </c>
      <c r="C182" s="251">
        <v>906</v>
      </c>
    </row>
    <row r="183" spans="1:3" ht="30" customHeight="1">
      <c r="A183" s="255">
        <v>2080705</v>
      </c>
      <c r="B183" s="250" t="s">
        <v>248</v>
      </c>
      <c r="C183" s="251">
        <v>780</v>
      </c>
    </row>
    <row r="184" spans="1:3" ht="30" customHeight="1">
      <c r="A184" s="255">
        <v>2080799</v>
      </c>
      <c r="B184" s="250" t="s">
        <v>249</v>
      </c>
      <c r="C184" s="251">
        <v>126</v>
      </c>
    </row>
    <row r="185" spans="1:3" ht="30" customHeight="1">
      <c r="A185" s="257" t="s">
        <v>250</v>
      </c>
      <c r="B185" s="250" t="s">
        <v>251</v>
      </c>
      <c r="C185" s="251">
        <v>2337</v>
      </c>
    </row>
    <row r="186" spans="1:3" ht="30" customHeight="1">
      <c r="A186" s="255">
        <v>2080801</v>
      </c>
      <c r="B186" s="250" t="s">
        <v>252</v>
      </c>
      <c r="C186" s="251">
        <v>101</v>
      </c>
    </row>
    <row r="187" spans="1:3" ht="30" customHeight="1">
      <c r="A187" s="255">
        <v>2080802</v>
      </c>
      <c r="B187" s="250" t="s">
        <v>253</v>
      </c>
      <c r="C187" s="251">
        <v>229</v>
      </c>
    </row>
    <row r="188" spans="1:3" ht="30" customHeight="1">
      <c r="A188" s="255">
        <v>2080803</v>
      </c>
      <c r="B188" s="250" t="s">
        <v>254</v>
      </c>
      <c r="C188" s="251">
        <v>833</v>
      </c>
    </row>
    <row r="189" spans="1:3" ht="30" customHeight="1">
      <c r="A189" s="255">
        <v>2080804</v>
      </c>
      <c r="B189" s="250" t="s">
        <v>255</v>
      </c>
      <c r="C189" s="251">
        <v>54</v>
      </c>
    </row>
    <row r="190" spans="1:3" ht="30" customHeight="1">
      <c r="A190" s="255">
        <v>2080805</v>
      </c>
      <c r="B190" s="250" t="s">
        <v>256</v>
      </c>
      <c r="C190" s="251">
        <v>1106</v>
      </c>
    </row>
    <row r="191" spans="1:3" ht="30" customHeight="1">
      <c r="A191" s="255">
        <v>2080806</v>
      </c>
      <c r="B191" s="250" t="s">
        <v>257</v>
      </c>
      <c r="C191" s="251">
        <v>6</v>
      </c>
    </row>
    <row r="192" spans="1:3" ht="30" customHeight="1">
      <c r="A192" s="255">
        <v>2080899</v>
      </c>
      <c r="B192" s="250" t="s">
        <v>258</v>
      </c>
      <c r="C192" s="251">
        <v>8</v>
      </c>
    </row>
    <row r="193" spans="1:3" ht="30" customHeight="1">
      <c r="A193" s="257" t="s">
        <v>259</v>
      </c>
      <c r="B193" s="250" t="s">
        <v>260</v>
      </c>
      <c r="C193" s="251">
        <v>259</v>
      </c>
    </row>
    <row r="194" spans="1:3" ht="30" customHeight="1">
      <c r="A194" s="255">
        <v>2080901</v>
      </c>
      <c r="B194" s="250" t="s">
        <v>261</v>
      </c>
      <c r="C194" s="251">
        <v>115</v>
      </c>
    </row>
    <row r="195" spans="1:3" ht="30" customHeight="1">
      <c r="A195" s="255">
        <v>2080902</v>
      </c>
      <c r="B195" s="250" t="s">
        <v>262</v>
      </c>
      <c r="C195" s="251">
        <v>63</v>
      </c>
    </row>
    <row r="196" spans="1:3" ht="30" customHeight="1">
      <c r="A196" s="255">
        <v>2080903</v>
      </c>
      <c r="B196" s="250" t="s">
        <v>263</v>
      </c>
      <c r="C196" s="251">
        <v>38</v>
      </c>
    </row>
    <row r="197" spans="1:3" ht="30" customHeight="1">
      <c r="A197" s="255">
        <v>2080904</v>
      </c>
      <c r="B197" s="250" t="s">
        <v>264</v>
      </c>
      <c r="C197" s="251">
        <v>3</v>
      </c>
    </row>
    <row r="198" spans="1:3" ht="30" customHeight="1">
      <c r="A198" s="255">
        <v>2080905</v>
      </c>
      <c r="B198" s="250" t="s">
        <v>265</v>
      </c>
      <c r="C198" s="251">
        <v>24</v>
      </c>
    </row>
    <row r="199" spans="1:3" ht="30" customHeight="1">
      <c r="A199" s="255">
        <v>2080999</v>
      </c>
      <c r="B199" s="250" t="s">
        <v>266</v>
      </c>
      <c r="C199" s="251">
        <v>16</v>
      </c>
    </row>
    <row r="200" spans="1:3" ht="30" customHeight="1">
      <c r="A200" s="257" t="s">
        <v>267</v>
      </c>
      <c r="B200" s="250" t="s">
        <v>268</v>
      </c>
      <c r="C200" s="251">
        <v>1027</v>
      </c>
    </row>
    <row r="201" spans="1:3" ht="30" customHeight="1">
      <c r="A201" s="255">
        <v>2081001</v>
      </c>
      <c r="B201" s="250" t="s">
        <v>269</v>
      </c>
      <c r="C201" s="251">
        <v>75</v>
      </c>
    </row>
    <row r="202" spans="1:3" ht="30" customHeight="1">
      <c r="A202" s="255">
        <v>2081002</v>
      </c>
      <c r="B202" s="250" t="s">
        <v>270</v>
      </c>
      <c r="C202" s="251">
        <v>572</v>
      </c>
    </row>
    <row r="203" spans="1:3" ht="30" customHeight="1">
      <c r="A203" s="255">
        <v>2081004</v>
      </c>
      <c r="B203" s="250" t="s">
        <v>271</v>
      </c>
      <c r="C203" s="251">
        <v>304</v>
      </c>
    </row>
    <row r="204" spans="1:3" ht="30" customHeight="1">
      <c r="A204" s="255">
        <v>2081006</v>
      </c>
      <c r="B204" s="250" t="s">
        <v>272</v>
      </c>
      <c r="C204" s="251">
        <v>76</v>
      </c>
    </row>
    <row r="205" spans="1:3" ht="30" customHeight="1">
      <c r="A205" s="257" t="s">
        <v>273</v>
      </c>
      <c r="B205" s="250" t="s">
        <v>274</v>
      </c>
      <c r="C205" s="251">
        <v>347</v>
      </c>
    </row>
    <row r="206" spans="1:3" ht="30" customHeight="1">
      <c r="A206" s="255">
        <v>2081101</v>
      </c>
      <c r="B206" s="250" t="s">
        <v>74</v>
      </c>
      <c r="C206" s="251">
        <v>25</v>
      </c>
    </row>
    <row r="207" spans="1:3" ht="30" customHeight="1">
      <c r="A207" s="255">
        <v>2081104</v>
      </c>
      <c r="B207" s="250" t="s">
        <v>275</v>
      </c>
      <c r="C207" s="251">
        <v>15</v>
      </c>
    </row>
    <row r="208" spans="1:3" ht="30" customHeight="1">
      <c r="A208" s="255">
        <v>2081105</v>
      </c>
      <c r="B208" s="250" t="s">
        <v>276</v>
      </c>
      <c r="C208" s="251">
        <v>82</v>
      </c>
    </row>
    <row r="209" spans="1:3" ht="30" customHeight="1">
      <c r="A209" s="255">
        <v>2081106</v>
      </c>
      <c r="B209" s="250" t="s">
        <v>277</v>
      </c>
      <c r="C209" s="251">
        <v>7</v>
      </c>
    </row>
    <row r="210" spans="1:3" ht="30" customHeight="1">
      <c r="A210" s="255">
        <v>2081107</v>
      </c>
      <c r="B210" s="250" t="s">
        <v>278</v>
      </c>
      <c r="C210" s="251">
        <v>218</v>
      </c>
    </row>
    <row r="211" spans="1:3" ht="30" customHeight="1">
      <c r="A211" s="257" t="s">
        <v>279</v>
      </c>
      <c r="B211" s="250" t="s">
        <v>280</v>
      </c>
      <c r="C211" s="251">
        <v>45</v>
      </c>
    </row>
    <row r="212" spans="1:3" ht="30" customHeight="1">
      <c r="A212" s="255">
        <v>2081601</v>
      </c>
      <c r="B212" s="250" t="s">
        <v>74</v>
      </c>
      <c r="C212" s="251">
        <v>43</v>
      </c>
    </row>
    <row r="213" spans="1:3" ht="30" customHeight="1">
      <c r="A213" s="255">
        <v>2081602</v>
      </c>
      <c r="B213" s="250" t="s">
        <v>75</v>
      </c>
      <c r="C213" s="251">
        <v>1</v>
      </c>
    </row>
    <row r="214" spans="1:3" ht="30" customHeight="1">
      <c r="A214" s="255">
        <v>2081699</v>
      </c>
      <c r="B214" s="250" t="s">
        <v>281</v>
      </c>
      <c r="C214" s="251">
        <v>1</v>
      </c>
    </row>
    <row r="215" spans="1:3" ht="30" customHeight="1">
      <c r="A215" s="257" t="s">
        <v>282</v>
      </c>
      <c r="B215" s="250" t="s">
        <v>283</v>
      </c>
      <c r="C215" s="251">
        <v>888</v>
      </c>
    </row>
    <row r="216" spans="1:3" ht="30" customHeight="1">
      <c r="A216" s="255">
        <v>2081901</v>
      </c>
      <c r="B216" s="250" t="s">
        <v>284</v>
      </c>
      <c r="C216" s="251">
        <v>106</v>
      </c>
    </row>
    <row r="217" spans="1:3" ht="30" customHeight="1">
      <c r="A217" s="255">
        <v>2081902</v>
      </c>
      <c r="B217" s="250" t="s">
        <v>285</v>
      </c>
      <c r="C217" s="251">
        <v>782</v>
      </c>
    </row>
    <row r="218" spans="1:3" ht="30" customHeight="1">
      <c r="A218" s="257" t="s">
        <v>286</v>
      </c>
      <c r="B218" s="250" t="s">
        <v>287</v>
      </c>
      <c r="C218" s="251">
        <v>43</v>
      </c>
    </row>
    <row r="219" spans="1:3" ht="30" customHeight="1">
      <c r="A219" s="255">
        <v>2082001</v>
      </c>
      <c r="B219" s="250" t="s">
        <v>288</v>
      </c>
      <c r="C219" s="251">
        <v>23</v>
      </c>
    </row>
    <row r="220" spans="1:3" ht="30" customHeight="1">
      <c r="A220" s="255">
        <v>2082002</v>
      </c>
      <c r="B220" s="250" t="s">
        <v>289</v>
      </c>
      <c r="C220" s="251">
        <v>20</v>
      </c>
    </row>
    <row r="221" spans="1:3" ht="30" customHeight="1">
      <c r="A221" s="257" t="s">
        <v>290</v>
      </c>
      <c r="B221" s="250" t="s">
        <v>291</v>
      </c>
      <c r="C221" s="251">
        <v>420</v>
      </c>
    </row>
    <row r="222" spans="1:3" ht="30" customHeight="1">
      <c r="A222" s="255">
        <v>2082102</v>
      </c>
      <c r="B222" s="250" t="s">
        <v>292</v>
      </c>
      <c r="C222" s="251">
        <v>420</v>
      </c>
    </row>
    <row r="223" spans="1:3" ht="30" customHeight="1">
      <c r="A223" s="257" t="s">
        <v>293</v>
      </c>
      <c r="B223" s="250" t="s">
        <v>294</v>
      </c>
      <c r="C223" s="251">
        <f>C224</f>
        <v>4592</v>
      </c>
    </row>
    <row r="224" spans="1:3" ht="30" customHeight="1">
      <c r="A224" s="255">
        <v>2082602</v>
      </c>
      <c r="B224" s="250" t="s">
        <v>295</v>
      </c>
      <c r="C224" s="251">
        <v>4592</v>
      </c>
    </row>
    <row r="225" spans="1:3" ht="30" customHeight="1">
      <c r="A225" s="257" t="s">
        <v>296</v>
      </c>
      <c r="B225" s="250" t="s">
        <v>297</v>
      </c>
      <c r="C225" s="251">
        <v>186</v>
      </c>
    </row>
    <row r="226" spans="1:3" ht="30" customHeight="1">
      <c r="A226" s="255">
        <v>2082701</v>
      </c>
      <c r="B226" s="250" t="s">
        <v>298</v>
      </c>
      <c r="C226" s="251">
        <v>7</v>
      </c>
    </row>
    <row r="227" spans="1:3" ht="30" customHeight="1">
      <c r="A227" s="255">
        <v>2082702</v>
      </c>
      <c r="B227" s="250" t="s">
        <v>299</v>
      </c>
      <c r="C227" s="251">
        <v>179</v>
      </c>
    </row>
    <row r="228" spans="1:3" ht="30" customHeight="1">
      <c r="A228" s="257" t="s">
        <v>300</v>
      </c>
      <c r="B228" s="271" t="s">
        <v>301</v>
      </c>
      <c r="C228" s="251">
        <v>604</v>
      </c>
    </row>
    <row r="229" spans="1:3" ht="30" customHeight="1">
      <c r="A229" s="255">
        <v>2082801</v>
      </c>
      <c r="B229" s="250" t="s">
        <v>74</v>
      </c>
      <c r="C229" s="251">
        <v>479</v>
      </c>
    </row>
    <row r="230" spans="1:3" ht="30" customHeight="1">
      <c r="A230" s="255">
        <v>2082802</v>
      </c>
      <c r="B230" s="250" t="s">
        <v>75</v>
      </c>
      <c r="C230" s="251">
        <v>125</v>
      </c>
    </row>
    <row r="231" spans="1:3" ht="30" customHeight="1">
      <c r="A231" s="257" t="s">
        <v>302</v>
      </c>
      <c r="B231" s="250" t="s">
        <v>303</v>
      </c>
      <c r="C231" s="251">
        <v>13</v>
      </c>
    </row>
    <row r="232" spans="1:3" ht="30" customHeight="1">
      <c r="A232" s="255">
        <v>2083001</v>
      </c>
      <c r="B232" s="250" t="s">
        <v>304</v>
      </c>
      <c r="C232" s="251">
        <v>13</v>
      </c>
    </row>
    <row r="233" spans="1:3" ht="30" customHeight="1">
      <c r="A233" s="257" t="s">
        <v>710</v>
      </c>
      <c r="B233" s="250" t="s">
        <v>305</v>
      </c>
      <c r="C233" s="251">
        <v>15</v>
      </c>
    </row>
    <row r="234" spans="1:3" ht="30" customHeight="1">
      <c r="A234" s="255">
        <v>2089901</v>
      </c>
      <c r="B234" s="250" t="s">
        <v>711</v>
      </c>
      <c r="C234" s="251">
        <v>15</v>
      </c>
    </row>
    <row r="235" spans="1:3" ht="30" customHeight="1">
      <c r="A235" s="257" t="s">
        <v>306</v>
      </c>
      <c r="B235" s="250" t="s">
        <v>307</v>
      </c>
      <c r="C235" s="251">
        <v>15230</v>
      </c>
    </row>
    <row r="236" spans="1:3" ht="30" customHeight="1">
      <c r="A236" s="257" t="s">
        <v>308</v>
      </c>
      <c r="B236" s="250" t="s">
        <v>309</v>
      </c>
      <c r="C236" s="251">
        <v>369</v>
      </c>
    </row>
    <row r="237" spans="1:3" ht="30" customHeight="1">
      <c r="A237" s="255">
        <v>2100101</v>
      </c>
      <c r="B237" s="250" t="s">
        <v>74</v>
      </c>
      <c r="C237" s="251">
        <v>255</v>
      </c>
    </row>
    <row r="238" spans="1:3" ht="30" customHeight="1">
      <c r="A238" s="255">
        <v>2100102</v>
      </c>
      <c r="B238" s="250" t="s">
        <v>75</v>
      </c>
      <c r="C238" s="251">
        <v>114</v>
      </c>
    </row>
    <row r="239" spans="1:3" ht="30" customHeight="1">
      <c r="A239" s="257" t="s">
        <v>310</v>
      </c>
      <c r="B239" s="250" t="s">
        <v>311</v>
      </c>
      <c r="C239" s="251">
        <v>558</v>
      </c>
    </row>
    <row r="240" spans="1:3" ht="30" customHeight="1">
      <c r="A240" s="255">
        <v>2100201</v>
      </c>
      <c r="B240" s="250" t="s">
        <v>312</v>
      </c>
      <c r="C240" s="251">
        <v>350</v>
      </c>
    </row>
    <row r="241" spans="1:3" ht="30" customHeight="1">
      <c r="A241" s="255">
        <v>2100299</v>
      </c>
      <c r="B241" s="250" t="s">
        <v>313</v>
      </c>
      <c r="C241" s="251">
        <v>208</v>
      </c>
    </row>
    <row r="242" spans="1:3" ht="30" customHeight="1">
      <c r="A242" s="257" t="s">
        <v>314</v>
      </c>
      <c r="B242" s="250" t="s">
        <v>315</v>
      </c>
      <c r="C242" s="251">
        <v>987</v>
      </c>
    </row>
    <row r="243" spans="1:3" ht="30" customHeight="1">
      <c r="A243" s="255">
        <v>2100302</v>
      </c>
      <c r="B243" s="250" t="s">
        <v>316</v>
      </c>
      <c r="C243" s="251">
        <v>636</v>
      </c>
    </row>
    <row r="244" spans="1:3" ht="30" customHeight="1">
      <c r="A244" s="255">
        <v>2100399</v>
      </c>
      <c r="B244" s="250" t="s">
        <v>317</v>
      </c>
      <c r="C244" s="251">
        <v>351</v>
      </c>
    </row>
    <row r="245" spans="1:3" ht="30" customHeight="1">
      <c r="A245" s="257" t="s">
        <v>318</v>
      </c>
      <c r="B245" s="250" t="s">
        <v>319</v>
      </c>
      <c r="C245" s="251">
        <v>1851</v>
      </c>
    </row>
    <row r="246" spans="1:3" ht="30" customHeight="1">
      <c r="A246" s="255">
        <v>2100401</v>
      </c>
      <c r="B246" s="250" t="s">
        <v>320</v>
      </c>
      <c r="C246" s="251">
        <v>292</v>
      </c>
    </row>
    <row r="247" spans="1:3" ht="30" customHeight="1">
      <c r="A247" s="255">
        <v>2100402</v>
      </c>
      <c r="B247" s="250" t="s">
        <v>321</v>
      </c>
      <c r="C247" s="251">
        <v>178</v>
      </c>
    </row>
    <row r="248" spans="1:3" ht="30" customHeight="1">
      <c r="A248" s="255">
        <v>2100403</v>
      </c>
      <c r="B248" s="250" t="s">
        <v>322</v>
      </c>
      <c r="C248" s="251">
        <v>125</v>
      </c>
    </row>
    <row r="249" spans="1:3" ht="30" customHeight="1">
      <c r="A249" s="255">
        <v>2100408</v>
      </c>
      <c r="B249" s="250" t="s">
        <v>323</v>
      </c>
      <c r="C249" s="251">
        <v>1205</v>
      </c>
    </row>
    <row r="250" spans="1:3" ht="30" customHeight="1">
      <c r="A250" s="255">
        <v>2100409</v>
      </c>
      <c r="B250" s="250" t="s">
        <v>324</v>
      </c>
      <c r="C250" s="251">
        <v>31</v>
      </c>
    </row>
    <row r="251" spans="1:3" ht="30" customHeight="1">
      <c r="A251" s="255">
        <v>2100499</v>
      </c>
      <c r="B251" s="250" t="s">
        <v>325</v>
      </c>
      <c r="C251" s="251">
        <v>20</v>
      </c>
    </row>
    <row r="252" spans="1:3" ht="30" customHeight="1">
      <c r="A252" s="257" t="s">
        <v>326</v>
      </c>
      <c r="B252" s="250" t="s">
        <v>327</v>
      </c>
      <c r="C252" s="251">
        <v>417</v>
      </c>
    </row>
    <row r="253" spans="1:3" ht="30" customHeight="1">
      <c r="A253" s="255">
        <v>2100717</v>
      </c>
      <c r="B253" s="250" t="s">
        <v>328</v>
      </c>
      <c r="C253" s="251">
        <v>382</v>
      </c>
    </row>
    <row r="254" spans="1:3" ht="30" customHeight="1">
      <c r="A254" s="255">
        <v>2100799</v>
      </c>
      <c r="B254" s="250" t="s">
        <v>329</v>
      </c>
      <c r="C254" s="251">
        <v>35</v>
      </c>
    </row>
    <row r="255" spans="1:3" ht="30" customHeight="1">
      <c r="A255" s="257" t="s">
        <v>330</v>
      </c>
      <c r="B255" s="250" t="s">
        <v>331</v>
      </c>
      <c r="C255" s="251">
        <v>2854</v>
      </c>
    </row>
    <row r="256" spans="1:3" ht="30" customHeight="1">
      <c r="A256" s="255">
        <v>2101101</v>
      </c>
      <c r="B256" s="250" t="s">
        <v>332</v>
      </c>
      <c r="C256" s="251">
        <v>1005</v>
      </c>
    </row>
    <row r="257" spans="1:3" ht="30" customHeight="1">
      <c r="A257" s="255">
        <v>2101102</v>
      </c>
      <c r="B257" s="250" t="s">
        <v>333</v>
      </c>
      <c r="C257" s="251">
        <v>1579</v>
      </c>
    </row>
    <row r="258" spans="1:3" ht="30" customHeight="1">
      <c r="A258" s="255">
        <v>2101199</v>
      </c>
      <c r="B258" s="250" t="s">
        <v>334</v>
      </c>
      <c r="C258" s="251">
        <v>270</v>
      </c>
    </row>
    <row r="259" spans="1:3" ht="30" customHeight="1">
      <c r="A259" s="257" t="s">
        <v>335</v>
      </c>
      <c r="B259" s="250" t="s">
        <v>336</v>
      </c>
      <c r="C259" s="251">
        <v>7603</v>
      </c>
    </row>
    <row r="260" spans="1:3" ht="30" customHeight="1">
      <c r="A260" s="255">
        <v>2101202</v>
      </c>
      <c r="B260" s="250" t="s">
        <v>337</v>
      </c>
      <c r="C260" s="251">
        <v>7603</v>
      </c>
    </row>
    <row r="261" spans="1:3" ht="30" customHeight="1">
      <c r="A261" s="257" t="s">
        <v>338</v>
      </c>
      <c r="B261" s="250" t="s">
        <v>339</v>
      </c>
      <c r="C261" s="251">
        <v>470</v>
      </c>
    </row>
    <row r="262" spans="1:3" ht="30" customHeight="1">
      <c r="A262" s="255">
        <v>2101301</v>
      </c>
      <c r="B262" s="250" t="s">
        <v>340</v>
      </c>
      <c r="C262" s="251">
        <v>464</v>
      </c>
    </row>
    <row r="263" spans="1:3" ht="30" customHeight="1">
      <c r="A263" s="255">
        <v>2101302</v>
      </c>
      <c r="B263" s="250" t="s">
        <v>341</v>
      </c>
      <c r="C263" s="251">
        <v>6</v>
      </c>
    </row>
    <row r="264" spans="1:3" ht="30" customHeight="1">
      <c r="A264" s="257" t="s">
        <v>342</v>
      </c>
      <c r="B264" s="250" t="s">
        <v>343</v>
      </c>
      <c r="C264" s="251">
        <v>58</v>
      </c>
    </row>
    <row r="265" spans="1:3" ht="30" customHeight="1">
      <c r="A265" s="255">
        <v>2101401</v>
      </c>
      <c r="B265" s="250" t="s">
        <v>344</v>
      </c>
      <c r="C265" s="251">
        <v>58</v>
      </c>
    </row>
    <row r="266" spans="1:3" ht="30" customHeight="1">
      <c r="A266" s="257" t="s">
        <v>345</v>
      </c>
      <c r="B266" s="250" t="s">
        <v>346</v>
      </c>
      <c r="C266" s="251">
        <v>63</v>
      </c>
    </row>
    <row r="267" spans="1:3" ht="30" customHeight="1">
      <c r="A267" s="255">
        <v>2101501</v>
      </c>
      <c r="B267" s="250" t="s">
        <v>74</v>
      </c>
      <c r="C267" s="251">
        <v>48</v>
      </c>
    </row>
    <row r="268" spans="1:3" ht="30" customHeight="1">
      <c r="A268" s="255">
        <v>2101502</v>
      </c>
      <c r="B268" s="250" t="s">
        <v>75</v>
      </c>
      <c r="C268" s="251">
        <v>15</v>
      </c>
    </row>
    <row r="269" spans="1:3" ht="30" customHeight="1">
      <c r="A269" s="257" t="s">
        <v>347</v>
      </c>
      <c r="B269" s="250" t="s">
        <v>348</v>
      </c>
      <c r="C269" s="251">
        <f>C270+C273</f>
        <v>2588</v>
      </c>
    </row>
    <row r="270" spans="1:3" ht="30" customHeight="1">
      <c r="A270" s="257" t="s">
        <v>349</v>
      </c>
      <c r="B270" s="250" t="s">
        <v>350</v>
      </c>
      <c r="C270" s="251">
        <f>SUM(C271:C272)</f>
        <v>2576</v>
      </c>
    </row>
    <row r="271" spans="1:3" ht="30" customHeight="1">
      <c r="A271" s="255">
        <v>2110301</v>
      </c>
      <c r="B271" s="250" t="s">
        <v>351</v>
      </c>
      <c r="C271" s="251">
        <v>2476</v>
      </c>
    </row>
    <row r="272" spans="1:3" ht="30" customHeight="1">
      <c r="A272" s="255">
        <v>2110302</v>
      </c>
      <c r="B272" s="250" t="s">
        <v>352</v>
      </c>
      <c r="C272" s="251">
        <v>100</v>
      </c>
    </row>
    <row r="273" spans="1:10" s="181" customFormat="1" ht="30" customHeight="1">
      <c r="A273" s="257" t="s">
        <v>353</v>
      </c>
      <c r="B273" s="250" t="s">
        <v>354</v>
      </c>
      <c r="C273" s="251">
        <v>12</v>
      </c>
      <c r="G273" s="252"/>
      <c r="H273" s="252"/>
      <c r="I273" s="263"/>
      <c r="J273" s="264"/>
    </row>
    <row r="274" spans="1:10" ht="30" customHeight="1">
      <c r="A274" s="255">
        <v>2111103</v>
      </c>
      <c r="B274" s="250" t="s">
        <v>355</v>
      </c>
      <c r="C274" s="251">
        <v>12</v>
      </c>
    </row>
    <row r="275" spans="1:10" ht="30" customHeight="1">
      <c r="A275" s="257" t="s">
        <v>356</v>
      </c>
      <c r="B275" s="250" t="s">
        <v>357</v>
      </c>
      <c r="C275" s="251">
        <f>C276+C280+C282+C284</f>
        <v>3842</v>
      </c>
    </row>
    <row r="276" spans="1:10" ht="30" customHeight="1">
      <c r="A276" s="257" t="s">
        <v>358</v>
      </c>
      <c r="B276" s="250" t="s">
        <v>359</v>
      </c>
      <c r="C276" s="251">
        <v>1405</v>
      </c>
    </row>
    <row r="277" spans="1:10" ht="30" customHeight="1">
      <c r="A277" s="255" t="s">
        <v>360</v>
      </c>
      <c r="B277" s="250" t="s">
        <v>74</v>
      </c>
      <c r="C277" s="251">
        <v>731</v>
      </c>
    </row>
    <row r="278" spans="1:10" ht="30" customHeight="1">
      <c r="A278" s="255" t="s">
        <v>361</v>
      </c>
      <c r="B278" s="250" t="s">
        <v>75</v>
      </c>
      <c r="C278" s="251">
        <v>659</v>
      </c>
    </row>
    <row r="279" spans="1:10" ht="30" customHeight="1">
      <c r="A279" s="255" t="s">
        <v>362</v>
      </c>
      <c r="B279" s="250" t="s">
        <v>363</v>
      </c>
      <c r="C279" s="251">
        <v>15</v>
      </c>
    </row>
    <row r="280" spans="1:10" ht="30" customHeight="1">
      <c r="A280" s="257" t="s">
        <v>364</v>
      </c>
      <c r="B280" s="250" t="s">
        <v>365</v>
      </c>
      <c r="C280" s="251">
        <v>1973</v>
      </c>
    </row>
    <row r="281" spans="1:10" ht="30" customHeight="1">
      <c r="A281" s="255">
        <v>2120303</v>
      </c>
      <c r="B281" s="250" t="s">
        <v>705</v>
      </c>
      <c r="C281" s="251">
        <v>1973</v>
      </c>
    </row>
    <row r="282" spans="1:10" ht="30" customHeight="1">
      <c r="A282" s="257" t="s">
        <v>706</v>
      </c>
      <c r="B282" s="250" t="s">
        <v>366</v>
      </c>
      <c r="C282" s="251">
        <v>456</v>
      </c>
    </row>
    <row r="283" spans="1:10" ht="30" customHeight="1">
      <c r="A283" s="255">
        <v>2120501</v>
      </c>
      <c r="B283" s="250" t="s">
        <v>707</v>
      </c>
      <c r="C283" s="251">
        <v>456</v>
      </c>
    </row>
    <row r="284" spans="1:10" ht="30" customHeight="1">
      <c r="A284" s="257" t="s">
        <v>708</v>
      </c>
      <c r="B284" s="250" t="s">
        <v>367</v>
      </c>
      <c r="C284" s="251">
        <v>8</v>
      </c>
    </row>
    <row r="285" spans="1:10" ht="30" customHeight="1">
      <c r="A285" s="255">
        <v>2129901</v>
      </c>
      <c r="B285" s="250" t="s">
        <v>709</v>
      </c>
      <c r="C285" s="251">
        <v>8</v>
      </c>
    </row>
    <row r="286" spans="1:10" ht="30" customHeight="1">
      <c r="A286" s="257" t="s">
        <v>368</v>
      </c>
      <c r="B286" s="250" t="s">
        <v>369</v>
      </c>
      <c r="C286" s="251">
        <v>15385</v>
      </c>
    </row>
    <row r="287" spans="1:10" ht="30" customHeight="1">
      <c r="A287" s="257" t="s">
        <v>370</v>
      </c>
      <c r="B287" s="250" t="s">
        <v>371</v>
      </c>
      <c r="C287" s="251">
        <v>7437</v>
      </c>
    </row>
    <row r="288" spans="1:10" ht="30" customHeight="1">
      <c r="A288" s="255">
        <v>2130101</v>
      </c>
      <c r="B288" s="250" t="s">
        <v>74</v>
      </c>
      <c r="C288" s="251">
        <v>719</v>
      </c>
    </row>
    <row r="289" spans="1:3" ht="30" customHeight="1">
      <c r="A289" s="255">
        <v>2130102</v>
      </c>
      <c r="B289" s="250" t="s">
        <v>75</v>
      </c>
      <c r="C289" s="251">
        <v>249</v>
      </c>
    </row>
    <row r="290" spans="1:3" ht="30" customHeight="1">
      <c r="A290" s="255">
        <v>2130106</v>
      </c>
      <c r="B290" s="250" t="s">
        <v>372</v>
      </c>
      <c r="C290" s="251">
        <v>55</v>
      </c>
    </row>
    <row r="291" spans="1:3" ht="30" customHeight="1">
      <c r="A291" s="255">
        <v>2130108</v>
      </c>
      <c r="B291" s="250" t="s">
        <v>373</v>
      </c>
      <c r="C291" s="251">
        <v>160</v>
      </c>
    </row>
    <row r="292" spans="1:3" ht="30" customHeight="1">
      <c r="A292" s="255">
        <v>2130109</v>
      </c>
      <c r="B292" s="250" t="s">
        <v>374</v>
      </c>
      <c r="C292" s="251">
        <v>31</v>
      </c>
    </row>
    <row r="293" spans="1:3" ht="30" customHeight="1">
      <c r="A293" s="255">
        <v>2130110</v>
      </c>
      <c r="B293" s="250" t="s">
        <v>375</v>
      </c>
      <c r="C293" s="251">
        <v>1</v>
      </c>
    </row>
    <row r="294" spans="1:3" ht="30" customHeight="1">
      <c r="A294" s="255">
        <v>2130111</v>
      </c>
      <c r="B294" s="250" t="s">
        <v>376</v>
      </c>
      <c r="C294" s="251">
        <v>154</v>
      </c>
    </row>
    <row r="295" spans="1:3" ht="30" customHeight="1">
      <c r="A295" s="255">
        <v>2130121</v>
      </c>
      <c r="B295" s="250" t="s">
        <v>377</v>
      </c>
      <c r="C295" s="251">
        <v>150</v>
      </c>
    </row>
    <row r="296" spans="1:3" ht="30" customHeight="1">
      <c r="A296" s="255">
        <v>2130122</v>
      </c>
      <c r="B296" s="250" t="s">
        <v>378</v>
      </c>
      <c r="C296" s="251">
        <v>2643</v>
      </c>
    </row>
    <row r="297" spans="1:3" ht="30" customHeight="1">
      <c r="A297" s="255">
        <v>2130125</v>
      </c>
      <c r="B297" s="250" t="s">
        <v>379</v>
      </c>
      <c r="C297" s="251">
        <v>81</v>
      </c>
    </row>
    <row r="298" spans="1:3" ht="30" customHeight="1">
      <c r="A298" s="255">
        <v>2130126</v>
      </c>
      <c r="B298" s="250" t="s">
        <v>380</v>
      </c>
      <c r="C298" s="251">
        <v>2010</v>
      </c>
    </row>
    <row r="299" spans="1:3" ht="30" customHeight="1">
      <c r="A299" s="255">
        <v>2130135</v>
      </c>
      <c r="B299" s="250" t="s">
        <v>381</v>
      </c>
      <c r="C299" s="251">
        <v>114</v>
      </c>
    </row>
    <row r="300" spans="1:3" ht="30" customHeight="1">
      <c r="A300" s="255">
        <v>2130152</v>
      </c>
      <c r="B300" s="250" t="s">
        <v>382</v>
      </c>
      <c r="C300" s="251">
        <v>2</v>
      </c>
    </row>
    <row r="301" spans="1:3" ht="30" customHeight="1">
      <c r="A301" s="255">
        <v>2130153</v>
      </c>
      <c r="B301" s="250" t="s">
        <v>383</v>
      </c>
      <c r="C301" s="251">
        <v>725</v>
      </c>
    </row>
    <row r="302" spans="1:3" ht="30" customHeight="1">
      <c r="A302" s="255">
        <v>2130199</v>
      </c>
      <c r="B302" s="250" t="s">
        <v>384</v>
      </c>
      <c r="C302" s="251">
        <v>343</v>
      </c>
    </row>
    <row r="303" spans="1:3" ht="30" customHeight="1">
      <c r="A303" s="257" t="s">
        <v>385</v>
      </c>
      <c r="B303" s="250" t="s">
        <v>386</v>
      </c>
      <c r="C303" s="251">
        <v>566</v>
      </c>
    </row>
    <row r="304" spans="1:3" ht="30" customHeight="1">
      <c r="A304" s="255">
        <v>2130205</v>
      </c>
      <c r="B304" s="250" t="s">
        <v>387</v>
      </c>
      <c r="C304" s="251">
        <v>566</v>
      </c>
    </row>
    <row r="305" spans="1:3" ht="30" customHeight="1">
      <c r="A305" s="257" t="s">
        <v>388</v>
      </c>
      <c r="B305" s="250" t="s">
        <v>389</v>
      </c>
      <c r="C305" s="251">
        <v>1369</v>
      </c>
    </row>
    <row r="306" spans="1:3" ht="30" customHeight="1">
      <c r="A306" s="255">
        <v>2130301</v>
      </c>
      <c r="B306" s="250" t="s">
        <v>74</v>
      </c>
      <c r="C306" s="251">
        <v>235</v>
      </c>
    </row>
    <row r="307" spans="1:3" ht="30" customHeight="1">
      <c r="A307" s="255">
        <v>2130302</v>
      </c>
      <c r="B307" s="250" t="s">
        <v>75</v>
      </c>
      <c r="C307" s="251">
        <v>897</v>
      </c>
    </row>
    <row r="308" spans="1:3" ht="30" customHeight="1">
      <c r="A308" s="255">
        <v>2130305</v>
      </c>
      <c r="B308" s="250" t="s">
        <v>390</v>
      </c>
      <c r="C308" s="251">
        <v>221</v>
      </c>
    </row>
    <row r="309" spans="1:3" ht="30" customHeight="1">
      <c r="A309" s="255">
        <v>2130312</v>
      </c>
      <c r="B309" s="250" t="s">
        <v>391</v>
      </c>
      <c r="C309" s="251">
        <v>10</v>
      </c>
    </row>
    <row r="310" spans="1:3" ht="30" customHeight="1">
      <c r="A310" s="255">
        <v>2130314</v>
      </c>
      <c r="B310" s="250" t="s">
        <v>392</v>
      </c>
      <c r="C310" s="251">
        <v>2</v>
      </c>
    </row>
    <row r="311" spans="1:3" ht="30" customHeight="1">
      <c r="A311" s="255">
        <v>2130399</v>
      </c>
      <c r="B311" s="250" t="s">
        <v>393</v>
      </c>
      <c r="C311" s="251">
        <v>4</v>
      </c>
    </row>
    <row r="312" spans="1:3" ht="30" customHeight="1">
      <c r="A312" s="257" t="s">
        <v>394</v>
      </c>
      <c r="B312" s="250" t="s">
        <v>395</v>
      </c>
      <c r="C312" s="251">
        <v>2387</v>
      </c>
    </row>
    <row r="313" spans="1:3" ht="30" customHeight="1">
      <c r="A313" s="255">
        <v>2130504</v>
      </c>
      <c r="B313" s="250" t="s">
        <v>396</v>
      </c>
      <c r="C313" s="251">
        <v>500</v>
      </c>
    </row>
    <row r="314" spans="1:3" ht="30" customHeight="1">
      <c r="A314" s="255">
        <v>2130599</v>
      </c>
      <c r="B314" s="250" t="s">
        <v>397</v>
      </c>
      <c r="C314" s="251">
        <v>1887</v>
      </c>
    </row>
    <row r="315" spans="1:3" ht="30" customHeight="1">
      <c r="A315" s="257" t="s">
        <v>398</v>
      </c>
      <c r="B315" s="250" t="s">
        <v>399</v>
      </c>
      <c r="C315" s="251">
        <v>2862</v>
      </c>
    </row>
    <row r="316" spans="1:3" ht="30" customHeight="1">
      <c r="A316" s="255">
        <v>2130701</v>
      </c>
      <c r="B316" s="250" t="s">
        <v>400</v>
      </c>
      <c r="C316" s="251">
        <v>964</v>
      </c>
    </row>
    <row r="317" spans="1:3" ht="30" customHeight="1">
      <c r="A317" s="255">
        <v>2130705</v>
      </c>
      <c r="B317" s="250" t="s">
        <v>401</v>
      </c>
      <c r="C317" s="251">
        <v>1732</v>
      </c>
    </row>
    <row r="318" spans="1:3" ht="30" customHeight="1">
      <c r="A318" s="255">
        <v>2130799</v>
      </c>
      <c r="B318" s="250" t="s">
        <v>402</v>
      </c>
      <c r="C318" s="251">
        <v>166</v>
      </c>
    </row>
    <row r="319" spans="1:3" ht="30" customHeight="1">
      <c r="A319" s="257" t="s">
        <v>403</v>
      </c>
      <c r="B319" s="250" t="s">
        <v>404</v>
      </c>
      <c r="C319" s="251">
        <v>764</v>
      </c>
    </row>
    <row r="320" spans="1:3" ht="30" customHeight="1">
      <c r="A320" s="255">
        <v>2130803</v>
      </c>
      <c r="B320" s="250" t="s">
        <v>405</v>
      </c>
      <c r="C320" s="251">
        <v>744</v>
      </c>
    </row>
    <row r="321" spans="1:3" ht="30" customHeight="1">
      <c r="A321" s="255">
        <v>2130804</v>
      </c>
      <c r="B321" s="250" t="s">
        <v>406</v>
      </c>
      <c r="C321" s="251">
        <v>20</v>
      </c>
    </row>
    <row r="322" spans="1:3" ht="30" customHeight="1">
      <c r="A322" s="257" t="s">
        <v>407</v>
      </c>
      <c r="B322" s="272" t="s">
        <v>408</v>
      </c>
      <c r="C322" s="251">
        <v>2560</v>
      </c>
    </row>
    <row r="323" spans="1:3" ht="30" customHeight="1">
      <c r="A323" s="257" t="s">
        <v>409</v>
      </c>
      <c r="B323" s="250" t="s">
        <v>410</v>
      </c>
      <c r="C323" s="251">
        <v>2560</v>
      </c>
    </row>
    <row r="324" spans="1:3" ht="30" customHeight="1">
      <c r="A324" s="255">
        <v>2140102</v>
      </c>
      <c r="B324" s="250" t="s">
        <v>75</v>
      </c>
      <c r="C324" s="251">
        <v>1930</v>
      </c>
    </row>
    <row r="325" spans="1:3" ht="30" customHeight="1">
      <c r="A325" s="255">
        <v>2140104</v>
      </c>
      <c r="B325" s="250" t="s">
        <v>411</v>
      </c>
      <c r="C325" s="251">
        <v>26</v>
      </c>
    </row>
    <row r="326" spans="1:3" ht="30" customHeight="1">
      <c r="A326" s="255">
        <v>2140106</v>
      </c>
      <c r="B326" s="250" t="s">
        <v>412</v>
      </c>
      <c r="C326" s="251">
        <v>604</v>
      </c>
    </row>
    <row r="327" spans="1:3" ht="30" customHeight="1">
      <c r="A327" s="257" t="s">
        <v>413</v>
      </c>
      <c r="B327" s="250" t="s">
        <v>414</v>
      </c>
      <c r="C327" s="251">
        <v>752</v>
      </c>
    </row>
    <row r="328" spans="1:3" ht="30" customHeight="1">
      <c r="A328" s="257" t="s">
        <v>415</v>
      </c>
      <c r="B328" s="250" t="s">
        <v>416</v>
      </c>
      <c r="C328" s="251">
        <v>52</v>
      </c>
    </row>
    <row r="329" spans="1:3" ht="30" customHeight="1">
      <c r="A329" s="255">
        <v>2160299</v>
      </c>
      <c r="B329" s="250" t="s">
        <v>417</v>
      </c>
      <c r="C329" s="251">
        <v>52</v>
      </c>
    </row>
    <row r="330" spans="1:3" ht="30" customHeight="1">
      <c r="A330" s="257" t="s">
        <v>418</v>
      </c>
      <c r="B330" s="250" t="s">
        <v>419</v>
      </c>
      <c r="C330" s="251">
        <v>700</v>
      </c>
    </row>
    <row r="331" spans="1:3" ht="30" customHeight="1">
      <c r="A331" s="255">
        <v>2169999</v>
      </c>
      <c r="B331" s="250" t="s">
        <v>420</v>
      </c>
      <c r="C331" s="251">
        <v>700</v>
      </c>
    </row>
    <row r="332" spans="1:3" ht="30" customHeight="1">
      <c r="A332" s="257" t="s">
        <v>421</v>
      </c>
      <c r="B332" s="250" t="s">
        <v>422</v>
      </c>
      <c r="C332" s="251">
        <v>767</v>
      </c>
    </row>
    <row r="333" spans="1:3" ht="30" customHeight="1">
      <c r="A333" s="257" t="s">
        <v>423</v>
      </c>
      <c r="B333" s="250" t="s">
        <v>424</v>
      </c>
      <c r="C333" s="251">
        <v>746</v>
      </c>
    </row>
    <row r="334" spans="1:3" ht="30" customHeight="1">
      <c r="A334" s="255">
        <v>2200101</v>
      </c>
      <c r="B334" s="250" t="s">
        <v>74</v>
      </c>
      <c r="C334" s="251">
        <v>746</v>
      </c>
    </row>
    <row r="335" spans="1:3" ht="30" customHeight="1">
      <c r="A335" s="257" t="s">
        <v>425</v>
      </c>
      <c r="B335" s="250" t="s">
        <v>426</v>
      </c>
      <c r="C335" s="251">
        <v>21</v>
      </c>
    </row>
    <row r="336" spans="1:3" ht="30" customHeight="1">
      <c r="A336" s="255">
        <v>2200504</v>
      </c>
      <c r="B336" s="250" t="s">
        <v>427</v>
      </c>
      <c r="C336" s="251">
        <v>15</v>
      </c>
    </row>
    <row r="337" spans="1:3" ht="30" customHeight="1">
      <c r="A337" s="255">
        <v>2200506</v>
      </c>
      <c r="B337" s="250" t="s">
        <v>428</v>
      </c>
      <c r="C337" s="251">
        <v>2</v>
      </c>
    </row>
    <row r="338" spans="1:3" ht="30" customHeight="1">
      <c r="A338" s="255">
        <v>2200507</v>
      </c>
      <c r="B338" s="250" t="s">
        <v>429</v>
      </c>
      <c r="C338" s="251">
        <v>2</v>
      </c>
    </row>
    <row r="339" spans="1:3" ht="30" customHeight="1">
      <c r="A339" s="255">
        <v>2200510</v>
      </c>
      <c r="B339" s="250" t="s">
        <v>430</v>
      </c>
      <c r="C339" s="251">
        <v>2</v>
      </c>
    </row>
    <row r="340" spans="1:3" ht="30" customHeight="1">
      <c r="A340" s="257" t="s">
        <v>431</v>
      </c>
      <c r="B340" s="250" t="s">
        <v>432</v>
      </c>
      <c r="C340" s="251">
        <v>5825</v>
      </c>
    </row>
    <row r="341" spans="1:3" ht="30" customHeight="1">
      <c r="A341" s="257" t="s">
        <v>433</v>
      </c>
      <c r="B341" s="250" t="s">
        <v>434</v>
      </c>
      <c r="C341" s="251">
        <v>471</v>
      </c>
    </row>
    <row r="342" spans="1:3" ht="30" customHeight="1">
      <c r="A342" s="255">
        <v>2210101</v>
      </c>
      <c r="B342" s="250" t="s">
        <v>435</v>
      </c>
      <c r="C342" s="251">
        <v>1</v>
      </c>
    </row>
    <row r="343" spans="1:3" ht="30" customHeight="1">
      <c r="A343" s="255">
        <v>2210105</v>
      </c>
      <c r="B343" s="250" t="s">
        <v>436</v>
      </c>
      <c r="C343" s="251">
        <v>306</v>
      </c>
    </row>
    <row r="344" spans="1:3" ht="30" customHeight="1">
      <c r="A344" s="255">
        <v>2210106</v>
      </c>
      <c r="B344" s="250" t="s">
        <v>437</v>
      </c>
      <c r="C344" s="251">
        <v>164</v>
      </c>
    </row>
    <row r="345" spans="1:3" ht="30" customHeight="1">
      <c r="A345" s="257" t="s">
        <v>438</v>
      </c>
      <c r="B345" s="250" t="s">
        <v>439</v>
      </c>
      <c r="C345" s="251">
        <v>5333</v>
      </c>
    </row>
    <row r="346" spans="1:3" ht="30" customHeight="1">
      <c r="A346" s="255">
        <v>2210201</v>
      </c>
      <c r="B346" s="250" t="s">
        <v>440</v>
      </c>
      <c r="C346" s="251">
        <v>5333</v>
      </c>
    </row>
    <row r="347" spans="1:3" ht="30" customHeight="1">
      <c r="A347" s="257" t="s">
        <v>441</v>
      </c>
      <c r="B347" s="250" t="s">
        <v>442</v>
      </c>
      <c r="C347" s="251">
        <v>21</v>
      </c>
    </row>
    <row r="348" spans="1:3" ht="30" customHeight="1">
      <c r="A348" s="255">
        <v>2210399</v>
      </c>
      <c r="B348" s="250" t="s">
        <v>443</v>
      </c>
      <c r="C348" s="251">
        <v>21</v>
      </c>
    </row>
    <row r="349" spans="1:3" ht="30" customHeight="1">
      <c r="A349" s="257" t="s">
        <v>444</v>
      </c>
      <c r="B349" s="250" t="s">
        <v>445</v>
      </c>
      <c r="C349" s="251">
        <v>4</v>
      </c>
    </row>
    <row r="350" spans="1:3" ht="30" customHeight="1">
      <c r="A350" s="257" t="s">
        <v>446</v>
      </c>
      <c r="B350" s="250" t="s">
        <v>447</v>
      </c>
      <c r="C350" s="251">
        <v>4</v>
      </c>
    </row>
    <row r="351" spans="1:3" ht="30" customHeight="1">
      <c r="A351" s="255">
        <v>2220104</v>
      </c>
      <c r="B351" s="250" t="s">
        <v>448</v>
      </c>
      <c r="C351" s="251">
        <v>4</v>
      </c>
    </row>
    <row r="352" spans="1:3" ht="30" customHeight="1">
      <c r="A352" s="257" t="s">
        <v>449</v>
      </c>
      <c r="B352" s="250" t="s">
        <v>450</v>
      </c>
      <c r="C352" s="251">
        <v>715</v>
      </c>
    </row>
    <row r="353" spans="1:3" ht="30" customHeight="1">
      <c r="A353" s="257" t="s">
        <v>451</v>
      </c>
      <c r="B353" s="250" t="s">
        <v>452</v>
      </c>
      <c r="C353" s="251">
        <v>359</v>
      </c>
    </row>
    <row r="354" spans="1:3" ht="30" customHeight="1">
      <c r="A354" s="255">
        <v>2240101</v>
      </c>
      <c r="B354" s="250" t="s">
        <v>74</v>
      </c>
      <c r="C354" s="251">
        <v>269</v>
      </c>
    </row>
    <row r="355" spans="1:3" ht="30" customHeight="1">
      <c r="A355" s="255">
        <v>2240102</v>
      </c>
      <c r="B355" s="250" t="s">
        <v>75</v>
      </c>
      <c r="C355" s="251">
        <v>79</v>
      </c>
    </row>
    <row r="356" spans="1:3" ht="30" customHeight="1">
      <c r="A356" s="255">
        <v>2240106</v>
      </c>
      <c r="B356" s="250" t="s">
        <v>453</v>
      </c>
      <c r="C356" s="251">
        <v>11</v>
      </c>
    </row>
    <row r="357" spans="1:3" ht="30" customHeight="1">
      <c r="A357" s="257" t="s">
        <v>454</v>
      </c>
      <c r="B357" s="250" t="s">
        <v>455</v>
      </c>
      <c r="C357" s="251">
        <v>335</v>
      </c>
    </row>
    <row r="358" spans="1:3" ht="30" customHeight="1">
      <c r="A358" s="255">
        <v>2240204</v>
      </c>
      <c r="B358" s="250" t="s">
        <v>456</v>
      </c>
      <c r="C358" s="251">
        <v>335</v>
      </c>
    </row>
    <row r="359" spans="1:3" ht="30" customHeight="1">
      <c r="A359" s="257" t="s">
        <v>457</v>
      </c>
      <c r="B359" s="250" t="s">
        <v>458</v>
      </c>
      <c r="C359" s="251">
        <v>21</v>
      </c>
    </row>
    <row r="360" spans="1:3" ht="30" customHeight="1">
      <c r="A360" s="255">
        <v>2240799</v>
      </c>
      <c r="B360" s="250" t="s">
        <v>459</v>
      </c>
      <c r="C360" s="251">
        <v>21</v>
      </c>
    </row>
    <row r="361" spans="1:3" ht="30" customHeight="1">
      <c r="A361" s="257">
        <v>227</v>
      </c>
      <c r="B361" s="250" t="s">
        <v>460</v>
      </c>
      <c r="C361" s="251">
        <v>2923</v>
      </c>
    </row>
    <row r="362" spans="1:3" ht="30" customHeight="1">
      <c r="A362" s="257" t="s">
        <v>467</v>
      </c>
      <c r="B362" s="250" t="s">
        <v>712</v>
      </c>
      <c r="C362" s="251">
        <f>C363+C364</f>
        <v>16658</v>
      </c>
    </row>
    <row r="363" spans="1:3" ht="30" customHeight="1">
      <c r="A363" s="257" t="s">
        <v>468</v>
      </c>
      <c r="B363" s="250" t="s">
        <v>469</v>
      </c>
      <c r="C363" s="251">
        <v>15910</v>
      </c>
    </row>
    <row r="364" spans="1:3" ht="30" customHeight="1">
      <c r="A364" s="257" t="s">
        <v>470</v>
      </c>
      <c r="B364" s="250" t="s">
        <v>58</v>
      </c>
      <c r="C364" s="251">
        <v>748</v>
      </c>
    </row>
    <row r="365" spans="1:3" ht="30" customHeight="1">
      <c r="A365" s="257" t="s">
        <v>471</v>
      </c>
      <c r="B365" s="250" t="s">
        <v>472</v>
      </c>
      <c r="C365" s="251">
        <v>748</v>
      </c>
    </row>
    <row r="366" spans="1:3" ht="30" customHeight="1">
      <c r="A366" s="257" t="s">
        <v>715</v>
      </c>
      <c r="B366" s="250" t="s">
        <v>718</v>
      </c>
      <c r="C366" s="251">
        <v>5600</v>
      </c>
    </row>
    <row r="367" spans="1:3" ht="30" customHeight="1">
      <c r="A367" s="257" t="s">
        <v>716</v>
      </c>
      <c r="B367" s="250" t="s">
        <v>719</v>
      </c>
      <c r="C367" s="251">
        <v>5600</v>
      </c>
    </row>
    <row r="368" spans="1:3" ht="30" customHeight="1">
      <c r="A368" s="257" t="s">
        <v>717</v>
      </c>
      <c r="B368" s="250" t="s">
        <v>720</v>
      </c>
      <c r="C368" s="251">
        <v>5600</v>
      </c>
    </row>
    <row r="369" spans="1:3" ht="30" customHeight="1">
      <c r="A369" s="257" t="s">
        <v>67</v>
      </c>
      <c r="B369" s="250" t="s">
        <v>713</v>
      </c>
      <c r="C369" s="251">
        <v>1796</v>
      </c>
    </row>
    <row r="370" spans="1:3" ht="30" customHeight="1">
      <c r="A370" s="257" t="s">
        <v>461</v>
      </c>
      <c r="B370" s="250" t="s">
        <v>462</v>
      </c>
      <c r="C370" s="251">
        <v>1796</v>
      </c>
    </row>
    <row r="371" spans="1:3" ht="30" customHeight="1">
      <c r="A371" s="255">
        <v>2320301</v>
      </c>
      <c r="B371" s="250" t="s">
        <v>463</v>
      </c>
      <c r="C371" s="251">
        <v>1796</v>
      </c>
    </row>
    <row r="372" spans="1:3" ht="30" customHeight="1">
      <c r="A372" s="257" t="s">
        <v>464</v>
      </c>
      <c r="B372" s="250" t="s">
        <v>714</v>
      </c>
      <c r="C372" s="251">
        <v>46</v>
      </c>
    </row>
    <row r="373" spans="1:3" ht="30" customHeight="1">
      <c r="A373" s="257" t="s">
        <v>465</v>
      </c>
      <c r="B373" s="250" t="s">
        <v>466</v>
      </c>
      <c r="C373" s="273">
        <v>46</v>
      </c>
    </row>
    <row r="374" spans="1:3" ht="30" customHeight="1">
      <c r="A374" s="255"/>
      <c r="B374" s="274" t="s">
        <v>473</v>
      </c>
      <c r="C374" s="275">
        <f>C5+C92+C114+C137+C147+C161+C235+C269+C275+C286+C322+C327+C332+C340+C349+C352+C361+C369+C372+C362+C366</f>
        <v>146146</v>
      </c>
    </row>
  </sheetData>
  <mergeCells count="1">
    <mergeCell ref="A2:C2"/>
  </mergeCells>
  <phoneticPr fontId="46" type="noConversion"/>
  <printOptions horizontalCentered="1"/>
  <pageMargins left="0.74803149606299202" right="0.74803149606299202" top="0.98425196850393704" bottom="0.98425196850393704" header="0.511811023622047" footer="0.511811023622047"/>
  <pageSetup paperSize="9" scale="95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C31"/>
  <sheetViews>
    <sheetView workbookViewId="0">
      <selection activeCell="M10" sqref="M10"/>
    </sheetView>
  </sheetViews>
  <sheetFormatPr defaultColWidth="9" defaultRowHeight="15.75"/>
  <cols>
    <col min="1" max="1" width="14.125" style="92" customWidth="1"/>
    <col min="2" max="2" width="38.625" style="92" customWidth="1"/>
    <col min="3" max="3" width="18.375" style="231" customWidth="1"/>
    <col min="4" max="16384" width="9" style="92"/>
  </cols>
  <sheetData>
    <row r="1" spans="1:3" ht="21" customHeight="1">
      <c r="A1" s="340" t="s">
        <v>841</v>
      </c>
    </row>
    <row r="2" spans="1:3" ht="24.75" customHeight="1">
      <c r="A2" s="351" t="s">
        <v>842</v>
      </c>
      <c r="B2" s="351"/>
      <c r="C2" s="351"/>
    </row>
    <row r="3" spans="1:3" s="88" customFormat="1" ht="24" customHeight="1">
      <c r="C3" s="94" t="s">
        <v>0</v>
      </c>
    </row>
    <row r="4" spans="1:3" s="89" customFormat="1" ht="30" customHeight="1">
      <c r="A4" s="95" t="s">
        <v>65</v>
      </c>
      <c r="B4" s="95" t="s">
        <v>474</v>
      </c>
      <c r="C4" s="232" t="s">
        <v>2</v>
      </c>
    </row>
    <row r="5" spans="1:3" s="230" customFormat="1" ht="23.1" customHeight="1">
      <c r="A5" s="233">
        <v>501</v>
      </c>
      <c r="B5" s="233" t="s">
        <v>475</v>
      </c>
      <c r="C5" s="234">
        <f>SUM(C6:C9)</f>
        <v>21133</v>
      </c>
    </row>
    <row r="6" spans="1:3" s="156" customFormat="1" ht="23.1" customHeight="1">
      <c r="A6" s="235" t="s">
        <v>476</v>
      </c>
      <c r="B6" s="236" t="s">
        <v>477</v>
      </c>
      <c r="C6" s="237">
        <v>9283</v>
      </c>
    </row>
    <row r="7" spans="1:3" s="156" customFormat="1" ht="23.1" customHeight="1">
      <c r="A7" s="235" t="s">
        <v>478</v>
      </c>
      <c r="B7" s="236" t="s">
        <v>479</v>
      </c>
      <c r="C7" s="237">
        <v>4887</v>
      </c>
    </row>
    <row r="8" spans="1:3" s="156" customFormat="1" ht="23.1" customHeight="1">
      <c r="A8" s="235" t="s">
        <v>480</v>
      </c>
      <c r="B8" s="236" t="s">
        <v>481</v>
      </c>
      <c r="C8" s="237">
        <v>2202</v>
      </c>
    </row>
    <row r="9" spans="1:3" s="156" customFormat="1" ht="23.1" customHeight="1">
      <c r="A9" s="235" t="s">
        <v>482</v>
      </c>
      <c r="B9" s="236" t="s">
        <v>483</v>
      </c>
      <c r="C9" s="237">
        <v>4761</v>
      </c>
    </row>
    <row r="10" spans="1:3" s="156" customFormat="1" ht="23.1" customHeight="1">
      <c r="A10" s="233">
        <v>502</v>
      </c>
      <c r="B10" s="238" t="s">
        <v>484</v>
      </c>
      <c r="C10" s="237">
        <f>SUM(C11:C19)</f>
        <v>17088</v>
      </c>
    </row>
    <row r="11" spans="1:3" s="156" customFormat="1" ht="23.1" customHeight="1">
      <c r="A11" s="235" t="s">
        <v>485</v>
      </c>
      <c r="B11" s="236" t="s">
        <v>486</v>
      </c>
      <c r="C11" s="237">
        <v>7600</v>
      </c>
    </row>
    <row r="12" spans="1:3" s="156" customFormat="1" ht="23.1" customHeight="1">
      <c r="A12" s="235" t="s">
        <v>487</v>
      </c>
      <c r="B12" s="236" t="s">
        <v>488</v>
      </c>
      <c r="C12" s="237">
        <v>41</v>
      </c>
    </row>
    <row r="13" spans="1:3" s="89" customFormat="1" ht="23.1" customHeight="1">
      <c r="A13" s="235" t="s">
        <v>489</v>
      </c>
      <c r="B13" s="236" t="s">
        <v>490</v>
      </c>
      <c r="C13" s="237">
        <v>25</v>
      </c>
    </row>
    <row r="14" spans="1:3" s="88" customFormat="1" ht="23.1" customHeight="1">
      <c r="A14" s="235" t="s">
        <v>491</v>
      </c>
      <c r="B14" s="236" t="s">
        <v>492</v>
      </c>
      <c r="C14" s="101">
        <v>497</v>
      </c>
    </row>
    <row r="15" spans="1:3" s="88" customFormat="1" ht="23.1" customHeight="1">
      <c r="A15" s="235" t="s">
        <v>493</v>
      </c>
      <c r="B15" s="236" t="s">
        <v>494</v>
      </c>
      <c r="C15" s="101">
        <v>6616</v>
      </c>
    </row>
    <row r="16" spans="1:3" s="88" customFormat="1" ht="23.1" customHeight="1">
      <c r="A16" s="235" t="s">
        <v>495</v>
      </c>
      <c r="B16" s="236" t="s">
        <v>496</v>
      </c>
      <c r="C16" s="101">
        <v>50</v>
      </c>
    </row>
    <row r="17" spans="1:3" s="88" customFormat="1" ht="23.1" customHeight="1">
      <c r="A17" s="235" t="s">
        <v>497</v>
      </c>
      <c r="B17" s="236" t="s">
        <v>498</v>
      </c>
      <c r="C17" s="101">
        <v>241</v>
      </c>
    </row>
    <row r="18" spans="1:3" s="88" customFormat="1" ht="23.1" customHeight="1">
      <c r="A18" s="235" t="s">
        <v>499</v>
      </c>
      <c r="B18" s="236" t="s">
        <v>500</v>
      </c>
      <c r="C18" s="101">
        <v>400</v>
      </c>
    </row>
    <row r="19" spans="1:3" s="88" customFormat="1" ht="23.1" customHeight="1">
      <c r="A19" s="235" t="s">
        <v>501</v>
      </c>
      <c r="B19" s="236" t="s">
        <v>502</v>
      </c>
      <c r="C19" s="101">
        <v>1618</v>
      </c>
    </row>
    <row r="20" spans="1:3" s="88" customFormat="1" ht="23.1" customHeight="1">
      <c r="A20" s="233">
        <v>503</v>
      </c>
      <c r="B20" s="238" t="s">
        <v>503</v>
      </c>
      <c r="C20" s="101">
        <f>SUM(C21:C21)</f>
        <v>1287</v>
      </c>
    </row>
    <row r="21" spans="1:3" s="88" customFormat="1" ht="23.1" customHeight="1">
      <c r="A21" s="235" t="s">
        <v>504</v>
      </c>
      <c r="B21" s="236" t="s">
        <v>505</v>
      </c>
      <c r="C21" s="101">
        <v>1287</v>
      </c>
    </row>
    <row r="22" spans="1:3" s="88" customFormat="1" ht="23.1" customHeight="1">
      <c r="A22" s="233">
        <v>505</v>
      </c>
      <c r="B22" s="238" t="s">
        <v>506</v>
      </c>
      <c r="C22" s="101">
        <v>37089</v>
      </c>
    </row>
    <row r="23" spans="1:3" s="88" customFormat="1" ht="23.1" customHeight="1">
      <c r="A23" s="235" t="s">
        <v>507</v>
      </c>
      <c r="B23" s="236" t="s">
        <v>508</v>
      </c>
      <c r="C23" s="101">
        <v>28612</v>
      </c>
    </row>
    <row r="24" spans="1:3" s="88" customFormat="1" ht="23.1" customHeight="1">
      <c r="A24" s="235" t="s">
        <v>509</v>
      </c>
      <c r="B24" s="236" t="s">
        <v>510</v>
      </c>
      <c r="C24" s="101">
        <v>8477</v>
      </c>
    </row>
    <row r="25" spans="1:3" s="88" customFormat="1" ht="23.1" customHeight="1">
      <c r="A25" s="233">
        <v>506</v>
      </c>
      <c r="B25" s="238" t="s">
        <v>511</v>
      </c>
      <c r="C25" s="239">
        <f>C26</f>
        <v>1572</v>
      </c>
    </row>
    <row r="26" spans="1:3" s="88" customFormat="1" ht="23.1" customHeight="1">
      <c r="A26" s="235" t="s">
        <v>512</v>
      </c>
      <c r="B26" s="236" t="s">
        <v>513</v>
      </c>
      <c r="C26" s="239">
        <v>1572</v>
      </c>
    </row>
    <row r="27" spans="1:3" s="88" customFormat="1" ht="23.1" customHeight="1">
      <c r="A27" s="233">
        <v>509</v>
      </c>
      <c r="B27" s="238" t="s">
        <v>514</v>
      </c>
      <c r="C27" s="239">
        <f>SUM(C28:C30)</f>
        <v>24208</v>
      </c>
    </row>
    <row r="28" spans="1:3" s="89" customFormat="1" ht="23.1" customHeight="1">
      <c r="A28" s="235" t="s">
        <v>515</v>
      </c>
      <c r="B28" s="236" t="s">
        <v>516</v>
      </c>
      <c r="C28" s="237">
        <v>17817</v>
      </c>
    </row>
    <row r="29" spans="1:3" ht="23.1" customHeight="1">
      <c r="A29" s="235" t="s">
        <v>517</v>
      </c>
      <c r="B29" s="236" t="s">
        <v>518</v>
      </c>
      <c r="C29" s="240">
        <v>5389</v>
      </c>
    </row>
    <row r="30" spans="1:3" ht="23.1" customHeight="1">
      <c r="A30" s="235" t="s">
        <v>519</v>
      </c>
      <c r="B30" s="236" t="s">
        <v>520</v>
      </c>
      <c r="C30" s="240">
        <v>1002</v>
      </c>
    </row>
    <row r="31" spans="1:3" ht="23.1" customHeight="1">
      <c r="A31" s="352" t="s">
        <v>60</v>
      </c>
      <c r="B31" s="353"/>
      <c r="C31" s="241">
        <f>C5+C10+C20+C22+C25+C27</f>
        <v>102377</v>
      </c>
    </row>
  </sheetData>
  <mergeCells count="2">
    <mergeCell ref="A2:C2"/>
    <mergeCell ref="A31:B31"/>
  </mergeCells>
  <phoneticPr fontId="46" type="noConversion"/>
  <printOptions horizontalCentered="1"/>
  <pageMargins left="0.92" right="0.74803149606299202" top="0.98425196850393704" bottom="0.98425196850393704" header="0.511811023622047" footer="0.511811023622047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E24"/>
  <sheetViews>
    <sheetView workbookViewId="0">
      <selection activeCell="B18" sqref="B18"/>
    </sheetView>
  </sheetViews>
  <sheetFormatPr defaultColWidth="7" defaultRowHeight="15"/>
  <cols>
    <col min="1" max="5" width="20.625" style="40" customWidth="1"/>
    <col min="6" max="6" width="9.625" style="42" customWidth="1"/>
    <col min="7" max="7" width="8.125" style="42" customWidth="1"/>
    <col min="8" max="8" width="9.625" style="42" customWidth="1"/>
    <col min="9" max="9" width="17.5" style="42" customWidth="1"/>
    <col min="10" max="10" width="12.5" style="42" customWidth="1"/>
    <col min="11" max="13" width="7" style="42" customWidth="1"/>
    <col min="14" max="14" width="13.875" style="42" customWidth="1"/>
    <col min="15" max="15" width="7.875" style="42" customWidth="1"/>
    <col min="16" max="16" width="9.5" style="42" customWidth="1"/>
    <col min="17" max="17" width="6.875" style="42" customWidth="1"/>
    <col min="18" max="18" width="9" style="42" customWidth="1"/>
    <col min="19" max="19" width="5.875" style="42" customWidth="1"/>
    <col min="20" max="20" width="5.25" style="42" customWidth="1"/>
    <col min="21" max="21" width="6.5" style="42" customWidth="1"/>
    <col min="22" max="23" width="7" style="42" customWidth="1"/>
    <col min="24" max="24" width="10.625" style="42" customWidth="1"/>
    <col min="25" max="25" width="10.5" style="42" customWidth="1"/>
    <col min="26" max="26" width="7" style="42" customWidth="1"/>
    <col min="27" max="16384" width="7" style="42"/>
  </cols>
  <sheetData>
    <row r="1" spans="1:5" ht="21.75" customHeight="1">
      <c r="A1" s="10" t="s">
        <v>774</v>
      </c>
      <c r="B1" s="32"/>
      <c r="C1" s="32"/>
      <c r="D1" s="32"/>
      <c r="E1" s="32"/>
    </row>
    <row r="2" spans="1:5" ht="51.75" customHeight="1">
      <c r="A2" s="356" t="s">
        <v>782</v>
      </c>
      <c r="B2" s="357"/>
      <c r="C2" s="357"/>
      <c r="D2" s="357"/>
      <c r="E2" s="357"/>
    </row>
    <row r="3" spans="1:5" s="179" customFormat="1" ht="30.75" customHeight="1">
      <c r="A3" s="177"/>
      <c r="B3" s="177"/>
      <c r="C3" s="177"/>
      <c r="D3" s="177"/>
      <c r="E3" s="180" t="s">
        <v>521</v>
      </c>
    </row>
    <row r="4" spans="1:5" s="124" customFormat="1" ht="50.1" customHeight="1">
      <c r="A4" s="358" t="s">
        <v>522</v>
      </c>
      <c r="B4" s="360" t="s">
        <v>775</v>
      </c>
      <c r="C4" s="362" t="s">
        <v>776</v>
      </c>
      <c r="D4" s="363"/>
      <c r="E4" s="364"/>
    </row>
    <row r="5" spans="1:5" s="124" customFormat="1" ht="50.1" customHeight="1">
      <c r="A5" s="359"/>
      <c r="B5" s="361"/>
      <c r="C5" s="315" t="s">
        <v>777</v>
      </c>
      <c r="D5" s="315" t="s">
        <v>778</v>
      </c>
      <c r="E5" s="316" t="s">
        <v>779</v>
      </c>
    </row>
    <row r="6" spans="1:5" s="228" customFormat="1" ht="50.1" customHeight="1">
      <c r="A6" s="317" t="s">
        <v>526</v>
      </c>
      <c r="B6" s="318">
        <v>2900</v>
      </c>
      <c r="C6" s="318">
        <f>D6+E6</f>
        <v>61869</v>
      </c>
      <c r="D6" s="318">
        <v>47446</v>
      </c>
      <c r="E6" s="318">
        <v>14423</v>
      </c>
    </row>
    <row r="7" spans="1:5" ht="50.1" customHeight="1">
      <c r="A7" s="183" t="s">
        <v>780</v>
      </c>
      <c r="B7" s="319"/>
      <c r="C7" s="319"/>
      <c r="D7" s="319"/>
      <c r="E7" s="319"/>
    </row>
    <row r="8" spans="1:5" ht="50.1" customHeight="1">
      <c r="A8" s="185" t="s">
        <v>781</v>
      </c>
      <c r="B8" s="320">
        <v>2900</v>
      </c>
      <c r="C8" s="320">
        <f>D8+E8</f>
        <v>61869</v>
      </c>
      <c r="D8" s="320">
        <f>D6</f>
        <v>47446</v>
      </c>
      <c r="E8" s="320">
        <f>E6</f>
        <v>14423</v>
      </c>
    </row>
    <row r="9" spans="1:5" ht="35.25" customHeight="1">
      <c r="A9" s="354" t="s">
        <v>530</v>
      </c>
      <c r="B9" s="355"/>
      <c r="C9" s="355"/>
      <c r="D9" s="355"/>
      <c r="E9" s="355"/>
    </row>
    <row r="10" spans="1:5" ht="19.5" customHeight="1"/>
    <row r="11" spans="1:5" ht="19.5" customHeight="1"/>
    <row r="12" spans="1:5" ht="19.5" customHeight="1"/>
    <row r="13" spans="1:5" ht="19.5" customHeight="1">
      <c r="A13" s="42"/>
      <c r="B13" s="42"/>
      <c r="C13" s="42"/>
      <c r="D13" s="42"/>
      <c r="E13" s="42"/>
    </row>
    <row r="14" spans="1:5" ht="19.5" customHeight="1">
      <c r="A14" s="42"/>
      <c r="B14" s="42"/>
      <c r="C14" s="42"/>
      <c r="D14" s="42"/>
      <c r="E14" s="42"/>
    </row>
    <row r="15" spans="1:5" ht="19.5" customHeight="1">
      <c r="A15" s="42"/>
      <c r="B15" s="42"/>
      <c r="C15" s="42"/>
      <c r="D15" s="42"/>
      <c r="E15" s="42"/>
    </row>
    <row r="16" spans="1:5" ht="19.5" customHeight="1">
      <c r="A16" s="42"/>
      <c r="B16" s="42"/>
      <c r="C16" s="42"/>
      <c r="D16" s="42"/>
      <c r="E16" s="42"/>
    </row>
    <row r="17" spans="1:5" ht="19.5" customHeight="1">
      <c r="A17" s="42"/>
      <c r="B17" s="42"/>
      <c r="C17" s="42"/>
      <c r="D17" s="42"/>
      <c r="E17" s="42"/>
    </row>
    <row r="18" spans="1:5" ht="19.5" customHeight="1">
      <c r="A18" s="42"/>
      <c r="B18" s="42"/>
      <c r="C18" s="42"/>
      <c r="D18" s="42"/>
      <c r="E18" s="42"/>
    </row>
    <row r="19" spans="1:5" ht="19.5" customHeight="1">
      <c r="A19" s="42"/>
      <c r="B19" s="42"/>
      <c r="C19" s="42"/>
      <c r="D19" s="42"/>
      <c r="E19" s="42"/>
    </row>
    <row r="20" spans="1:5" ht="19.5" customHeight="1">
      <c r="A20" s="42"/>
      <c r="B20" s="42"/>
      <c r="C20" s="42"/>
      <c r="D20" s="42"/>
      <c r="E20" s="42"/>
    </row>
    <row r="21" spans="1:5" ht="19.5" customHeight="1">
      <c r="A21" s="42"/>
      <c r="B21" s="42"/>
      <c r="C21" s="42"/>
      <c r="D21" s="42"/>
      <c r="E21" s="42"/>
    </row>
    <row r="22" spans="1:5" ht="19.5" customHeight="1">
      <c r="A22" s="42"/>
      <c r="B22" s="42"/>
      <c r="C22" s="42"/>
      <c r="D22" s="42"/>
      <c r="E22" s="42"/>
    </row>
    <row r="23" spans="1:5" ht="19.5" customHeight="1">
      <c r="A23" s="42"/>
      <c r="B23" s="42"/>
      <c r="C23" s="42"/>
      <c r="D23" s="42"/>
      <c r="E23" s="42"/>
    </row>
    <row r="24" spans="1:5" ht="12">
      <c r="A24" s="42"/>
      <c r="B24" s="42"/>
      <c r="C24" s="42"/>
      <c r="D24" s="42"/>
      <c r="E24" s="42"/>
    </row>
  </sheetData>
  <mergeCells count="5">
    <mergeCell ref="A9:E9"/>
    <mergeCell ref="A2:E2"/>
    <mergeCell ref="A4:A5"/>
    <mergeCell ref="B4:B5"/>
    <mergeCell ref="C4:E4"/>
  </mergeCells>
  <phoneticPr fontId="46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B43"/>
  <sheetViews>
    <sheetView workbookViewId="0">
      <selection activeCell="L17" sqref="L17"/>
    </sheetView>
  </sheetViews>
  <sheetFormatPr defaultRowHeight="15"/>
  <cols>
    <col min="1" max="1" width="58" style="40" customWidth="1"/>
    <col min="2" max="2" width="20.875" style="40" customWidth="1"/>
    <col min="3" max="16384" width="9" style="42"/>
  </cols>
  <sheetData>
    <row r="1" spans="1:2" ht="30" customHeight="1">
      <c r="A1" s="10" t="s">
        <v>783</v>
      </c>
      <c r="B1" s="32"/>
    </row>
    <row r="2" spans="1:2" ht="33" customHeight="1">
      <c r="A2" s="356" t="s">
        <v>804</v>
      </c>
      <c r="B2" s="357"/>
    </row>
    <row r="3" spans="1:2" s="179" customFormat="1" ht="24.95" customHeight="1">
      <c r="A3" s="177"/>
      <c r="B3" s="321" t="s">
        <v>784</v>
      </c>
    </row>
    <row r="4" spans="1:2" s="124" customFormat="1" ht="24.95" customHeight="1">
      <c r="A4" s="125" t="s">
        <v>785</v>
      </c>
      <c r="B4" s="322" t="s">
        <v>786</v>
      </c>
    </row>
    <row r="5" spans="1:2" s="124" customFormat="1" ht="24.95" customHeight="1">
      <c r="A5" s="323" t="s">
        <v>787</v>
      </c>
      <c r="B5" s="324">
        <v>2900</v>
      </c>
    </row>
    <row r="6" spans="1:2" s="124" customFormat="1" ht="24.95" customHeight="1">
      <c r="A6" s="278" t="s">
        <v>788</v>
      </c>
      <c r="B6" s="229">
        <v>679</v>
      </c>
    </row>
    <row r="7" spans="1:2" s="124" customFormat="1" ht="24.95" customHeight="1">
      <c r="A7" s="278" t="s">
        <v>789</v>
      </c>
      <c r="B7" s="229">
        <v>822</v>
      </c>
    </row>
    <row r="8" spans="1:2" s="124" customFormat="1" ht="24.95" customHeight="1">
      <c r="A8" s="278" t="s">
        <v>790</v>
      </c>
      <c r="B8" s="229">
        <v>1399</v>
      </c>
    </row>
    <row r="9" spans="1:2" s="124" customFormat="1" ht="24.95" customHeight="1">
      <c r="A9" s="323" t="s">
        <v>791</v>
      </c>
      <c r="B9" s="324">
        <f>SUM(B10:B28)</f>
        <v>61869</v>
      </c>
    </row>
    <row r="10" spans="1:2" s="124" customFormat="1" ht="24.95" customHeight="1">
      <c r="A10" s="325" t="s">
        <v>792</v>
      </c>
      <c r="B10" s="229">
        <v>337</v>
      </c>
    </row>
    <row r="11" spans="1:2" s="124" customFormat="1" ht="24.95" customHeight="1">
      <c r="A11" s="326" t="s">
        <v>793</v>
      </c>
      <c r="B11" s="229">
        <v>17356</v>
      </c>
    </row>
    <row r="12" spans="1:2" s="124" customFormat="1" ht="24.95" customHeight="1">
      <c r="A12" s="327" t="s">
        <v>794</v>
      </c>
      <c r="B12" s="229">
        <v>9837</v>
      </c>
    </row>
    <row r="13" spans="1:2" s="124" customFormat="1" ht="24.95" customHeight="1">
      <c r="A13" s="327" t="s">
        <v>795</v>
      </c>
      <c r="B13" s="229">
        <v>528</v>
      </c>
    </row>
    <row r="14" spans="1:2" s="124" customFormat="1" ht="24.95" customHeight="1">
      <c r="A14" s="327" t="s">
        <v>796</v>
      </c>
      <c r="B14" s="229">
        <v>5434</v>
      </c>
    </row>
    <row r="15" spans="1:2" s="124" customFormat="1" ht="24.95" customHeight="1">
      <c r="A15" s="327" t="s">
        <v>797</v>
      </c>
      <c r="B15" s="229">
        <v>391</v>
      </c>
    </row>
    <row r="16" spans="1:2" s="124" customFormat="1" ht="24.95" customHeight="1">
      <c r="A16" s="327" t="s">
        <v>805</v>
      </c>
      <c r="B16" s="229">
        <v>35</v>
      </c>
    </row>
    <row r="17" spans="1:2" s="124" customFormat="1" ht="24.95" customHeight="1">
      <c r="A17" s="327" t="s">
        <v>798</v>
      </c>
      <c r="B17" s="229">
        <v>1170</v>
      </c>
    </row>
    <row r="18" spans="1:2" s="124" customFormat="1" ht="24.95" customHeight="1">
      <c r="A18" s="327" t="s">
        <v>799</v>
      </c>
      <c r="B18" s="229">
        <v>4761</v>
      </c>
    </row>
    <row r="19" spans="1:2" s="124" customFormat="1" ht="24.95" customHeight="1">
      <c r="A19" s="327" t="s">
        <v>806</v>
      </c>
      <c r="B19" s="229">
        <v>130</v>
      </c>
    </row>
    <row r="20" spans="1:2" s="124" customFormat="1" ht="24.95" customHeight="1">
      <c r="A20" s="327" t="s">
        <v>807</v>
      </c>
      <c r="B20" s="229">
        <v>266</v>
      </c>
    </row>
    <row r="21" spans="1:2" s="124" customFormat="1" ht="24.95" customHeight="1">
      <c r="A21" s="327" t="s">
        <v>800</v>
      </c>
      <c r="B21" s="229">
        <v>8186</v>
      </c>
    </row>
    <row r="22" spans="1:2" s="124" customFormat="1" ht="24.95" customHeight="1">
      <c r="A22" s="327" t="s">
        <v>801</v>
      </c>
      <c r="B22" s="229">
        <v>7368</v>
      </c>
    </row>
    <row r="23" spans="1:2" s="124" customFormat="1" ht="24.95" customHeight="1">
      <c r="A23" s="328" t="s">
        <v>808</v>
      </c>
      <c r="B23" s="229">
        <v>12</v>
      </c>
    </row>
    <row r="24" spans="1:2" s="124" customFormat="1" ht="24.95" customHeight="1">
      <c r="A24" s="328" t="s">
        <v>809</v>
      </c>
      <c r="B24" s="229">
        <v>4637</v>
      </c>
    </row>
    <row r="25" spans="1:2" s="124" customFormat="1" ht="24.95" customHeight="1">
      <c r="A25" s="328" t="s">
        <v>810</v>
      </c>
      <c r="B25" s="229">
        <v>519</v>
      </c>
    </row>
    <row r="26" spans="1:2" s="124" customFormat="1" ht="24.95" customHeight="1">
      <c r="A26" s="328" t="s">
        <v>811</v>
      </c>
      <c r="B26" s="229">
        <v>306</v>
      </c>
    </row>
    <row r="27" spans="1:2" s="124" customFormat="1" ht="24.95" customHeight="1">
      <c r="A27" s="328" t="s">
        <v>812</v>
      </c>
      <c r="B27" s="229">
        <v>21</v>
      </c>
    </row>
    <row r="28" spans="1:2" s="124" customFormat="1" ht="24.95" customHeight="1">
      <c r="A28" s="327" t="s">
        <v>802</v>
      </c>
      <c r="B28" s="229">
        <v>575</v>
      </c>
    </row>
    <row r="29" spans="1:2" ht="24.95" customHeight="1">
      <c r="A29" s="125" t="s">
        <v>803</v>
      </c>
      <c r="B29" s="125">
        <f>B5+B9</f>
        <v>64769</v>
      </c>
    </row>
    <row r="30" spans="1:2" ht="24.95" customHeight="1"/>
    <row r="32" spans="1:2" ht="12">
      <c r="A32" s="42"/>
      <c r="B32" s="42"/>
    </row>
    <row r="33" spans="1:2" ht="12">
      <c r="A33" s="42"/>
      <c r="B33" s="42"/>
    </row>
    <row r="34" spans="1:2" ht="12">
      <c r="A34" s="42"/>
      <c r="B34" s="42"/>
    </row>
    <row r="35" spans="1:2" ht="12">
      <c r="A35" s="42"/>
      <c r="B35" s="42"/>
    </row>
    <row r="36" spans="1:2" ht="12">
      <c r="A36" s="42"/>
      <c r="B36" s="42"/>
    </row>
    <row r="37" spans="1:2" ht="12">
      <c r="A37" s="42"/>
      <c r="B37" s="42"/>
    </row>
    <row r="38" spans="1:2" ht="12">
      <c r="A38" s="42"/>
      <c r="B38" s="42"/>
    </row>
    <row r="39" spans="1:2" ht="12">
      <c r="A39" s="42"/>
      <c r="B39" s="42"/>
    </row>
    <row r="40" spans="1:2" ht="12">
      <c r="A40" s="42"/>
      <c r="B40" s="42"/>
    </row>
    <row r="41" spans="1:2" ht="12">
      <c r="A41" s="42"/>
      <c r="B41" s="42"/>
    </row>
    <row r="42" spans="1:2" ht="12">
      <c r="A42" s="42"/>
      <c r="B42" s="42"/>
    </row>
    <row r="43" spans="1:2" ht="12">
      <c r="A43" s="42"/>
      <c r="B43" s="42"/>
    </row>
  </sheetData>
  <mergeCells count="1">
    <mergeCell ref="A2:B2"/>
  </mergeCells>
  <phoneticPr fontId="5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D23"/>
  <sheetViews>
    <sheetView workbookViewId="0">
      <selection activeCell="F21" sqref="F21"/>
    </sheetView>
  </sheetViews>
  <sheetFormatPr defaultRowHeight="15"/>
  <cols>
    <col min="1" max="4" width="20.625" style="40" customWidth="1"/>
    <col min="5" max="16384" width="9" style="42"/>
  </cols>
  <sheetData>
    <row r="1" spans="1:4" ht="25.5" customHeight="1">
      <c r="A1" s="10" t="s">
        <v>813</v>
      </c>
      <c r="B1" s="32"/>
      <c r="C1" s="32"/>
      <c r="D1" s="32"/>
    </row>
    <row r="2" spans="1:4" ht="38.25" customHeight="1">
      <c r="A2" s="356" t="s">
        <v>814</v>
      </c>
      <c r="B2" s="357"/>
      <c r="C2" s="357"/>
      <c r="D2" s="357"/>
    </row>
    <row r="3" spans="1:4" s="179" customFormat="1" ht="23.25" customHeight="1">
      <c r="A3" s="177"/>
      <c r="B3" s="177"/>
      <c r="C3" s="177"/>
      <c r="D3" s="149" t="s">
        <v>0</v>
      </c>
    </row>
    <row r="4" spans="1:4" s="124" customFormat="1" ht="29.1" customHeight="1">
      <c r="A4" s="329" t="s">
        <v>522</v>
      </c>
      <c r="B4" s="315" t="s">
        <v>777</v>
      </c>
      <c r="C4" s="315" t="s">
        <v>778</v>
      </c>
      <c r="D4" s="316" t="s">
        <v>779</v>
      </c>
    </row>
    <row r="5" spans="1:4" s="228" customFormat="1" ht="29.1" customHeight="1">
      <c r="A5" s="317" t="s">
        <v>526</v>
      </c>
      <c r="B5" s="318">
        <f>C5+D5</f>
        <v>3767</v>
      </c>
      <c r="C5" s="318">
        <v>1081</v>
      </c>
      <c r="D5" s="318">
        <v>2686</v>
      </c>
    </row>
    <row r="6" spans="1:4" ht="29.1" customHeight="1">
      <c r="A6" s="183" t="s">
        <v>780</v>
      </c>
      <c r="B6" s="319"/>
      <c r="C6" s="319"/>
      <c r="D6" s="319"/>
    </row>
    <row r="7" spans="1:4" ht="29.1" customHeight="1">
      <c r="A7" s="185" t="s">
        <v>781</v>
      </c>
      <c r="B7" s="320">
        <f>C7+D7</f>
        <v>3767</v>
      </c>
      <c r="C7" s="320">
        <f>C5</f>
        <v>1081</v>
      </c>
      <c r="D7" s="320">
        <f>D5</f>
        <v>2686</v>
      </c>
    </row>
    <row r="8" spans="1:4" ht="29.1" customHeight="1">
      <c r="A8" s="354" t="s">
        <v>530</v>
      </c>
      <c r="B8" s="355"/>
      <c r="C8" s="355"/>
      <c r="D8" s="355"/>
    </row>
    <row r="12" spans="1:4" ht="12">
      <c r="A12" s="42"/>
      <c r="B12" s="42"/>
      <c r="C12" s="42"/>
      <c r="D12" s="42"/>
    </row>
    <row r="13" spans="1:4" ht="12">
      <c r="A13" s="42"/>
      <c r="B13" s="42"/>
      <c r="C13" s="42"/>
      <c r="D13" s="42"/>
    </row>
    <row r="14" spans="1:4" ht="12">
      <c r="A14" s="42"/>
      <c r="B14" s="42"/>
      <c r="C14" s="42"/>
      <c r="D14" s="42"/>
    </row>
    <row r="15" spans="1:4" ht="12">
      <c r="A15" s="42"/>
      <c r="B15" s="42"/>
      <c r="C15" s="42"/>
      <c r="D15" s="42"/>
    </row>
    <row r="16" spans="1:4" ht="12">
      <c r="A16" s="42"/>
      <c r="B16" s="42"/>
      <c r="C16" s="42"/>
      <c r="D16" s="42"/>
    </row>
    <row r="17" spans="1:4" ht="12">
      <c r="A17" s="42"/>
      <c r="B17" s="42"/>
      <c r="C17" s="42"/>
      <c r="D17" s="42"/>
    </row>
    <row r="18" spans="1:4" ht="12">
      <c r="A18" s="42"/>
      <c r="B18" s="42"/>
      <c r="C18" s="42"/>
      <c r="D18" s="42"/>
    </row>
    <row r="19" spans="1:4" ht="12">
      <c r="A19" s="42"/>
      <c r="B19" s="42"/>
      <c r="C19" s="42"/>
      <c r="D19" s="42"/>
    </row>
    <row r="20" spans="1:4" ht="12">
      <c r="A20" s="42"/>
      <c r="B20" s="42"/>
      <c r="C20" s="42"/>
      <c r="D20" s="42"/>
    </row>
    <row r="21" spans="1:4" ht="12">
      <c r="A21" s="42"/>
      <c r="B21" s="42"/>
      <c r="C21" s="42"/>
      <c r="D21" s="42"/>
    </row>
    <row r="22" spans="1:4" ht="12">
      <c r="A22" s="42"/>
      <c r="B22" s="42"/>
      <c r="C22" s="42"/>
      <c r="D22" s="42"/>
    </row>
    <row r="23" spans="1:4" ht="12">
      <c r="A23" s="42"/>
      <c r="B23" s="42"/>
      <c r="C23" s="42"/>
      <c r="D23" s="42"/>
    </row>
  </sheetData>
  <mergeCells count="2">
    <mergeCell ref="A2:D2"/>
    <mergeCell ref="A8:D8"/>
  </mergeCells>
  <phoneticPr fontId="5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50"/>
  </sheetPr>
  <dimension ref="A1:WVN27"/>
  <sheetViews>
    <sheetView workbookViewId="0">
      <selection activeCell="Q15" sqref="Q15"/>
    </sheetView>
  </sheetViews>
  <sheetFormatPr defaultColWidth="7.875" defaultRowHeight="15.75"/>
  <cols>
    <col min="1" max="1" width="86.25" style="109" customWidth="1"/>
    <col min="2" max="2" width="15.375" style="338" customWidth="1"/>
    <col min="3" max="3" width="8" style="109" customWidth="1"/>
    <col min="4" max="4" width="7.875" style="109" customWidth="1"/>
    <col min="5" max="5" width="8.5" style="109" hidden="1" customWidth="1"/>
    <col min="6" max="6" width="7.875" style="109" hidden="1" customWidth="1"/>
    <col min="7" max="254" width="7.875" style="109"/>
    <col min="255" max="255" width="35.75" style="109" customWidth="1"/>
    <col min="256" max="256" width="7.875" style="109" hidden="1" customWidth="1"/>
    <col min="257" max="258" width="12" style="109" customWidth="1"/>
    <col min="259" max="259" width="8" style="109" customWidth="1"/>
    <col min="260" max="260" width="7.875" style="109" customWidth="1"/>
    <col min="261" max="262" width="7.875" style="109" hidden="1" customWidth="1"/>
    <col min="263" max="510" width="7.875" style="109"/>
    <col min="511" max="511" width="35.75" style="109" customWidth="1"/>
    <col min="512" max="512" width="7.875" style="109" hidden="1" customWidth="1"/>
    <col min="513" max="514" width="12" style="109" customWidth="1"/>
    <col min="515" max="515" width="8" style="109" customWidth="1"/>
    <col min="516" max="516" width="7.875" style="109" customWidth="1"/>
    <col min="517" max="518" width="7.875" style="109" hidden="1" customWidth="1"/>
    <col min="519" max="766" width="7.875" style="109"/>
    <col min="767" max="767" width="35.75" style="109" customWidth="1"/>
    <col min="768" max="768" width="7.875" style="109" hidden="1" customWidth="1"/>
    <col min="769" max="770" width="12" style="109" customWidth="1"/>
    <col min="771" max="771" width="8" style="109" customWidth="1"/>
    <col min="772" max="772" width="7.875" style="109" customWidth="1"/>
    <col min="773" max="774" width="7.875" style="109" hidden="1" customWidth="1"/>
    <col min="775" max="1022" width="7.875" style="109"/>
    <col min="1023" max="1023" width="35.75" style="109" customWidth="1"/>
    <col min="1024" max="1024" width="7.875" style="109" hidden="1" customWidth="1"/>
    <col min="1025" max="1026" width="12" style="109" customWidth="1"/>
    <col min="1027" max="1027" width="8" style="109" customWidth="1"/>
    <col min="1028" max="1028" width="7.875" style="109" customWidth="1"/>
    <col min="1029" max="1030" width="7.875" style="109" hidden="1" customWidth="1"/>
    <col min="1031" max="1278" width="7.875" style="109"/>
    <col min="1279" max="1279" width="35.75" style="109" customWidth="1"/>
    <col min="1280" max="1280" width="7.875" style="109" hidden="1" customWidth="1"/>
    <col min="1281" max="1282" width="12" style="109" customWidth="1"/>
    <col min="1283" max="1283" width="8" style="109" customWidth="1"/>
    <col min="1284" max="1284" width="7.875" style="109" customWidth="1"/>
    <col min="1285" max="1286" width="7.875" style="109" hidden="1" customWidth="1"/>
    <col min="1287" max="1534" width="7.875" style="109"/>
    <col min="1535" max="1535" width="35.75" style="109" customWidth="1"/>
    <col min="1536" max="1536" width="7.875" style="109" hidden="1" customWidth="1"/>
    <col min="1537" max="1538" width="12" style="109" customWidth="1"/>
    <col min="1539" max="1539" width="8" style="109" customWidth="1"/>
    <col min="1540" max="1540" width="7.875" style="109" customWidth="1"/>
    <col min="1541" max="1542" width="7.875" style="109" hidden="1" customWidth="1"/>
    <col min="1543" max="1790" width="7.875" style="109"/>
    <col min="1791" max="1791" width="35.75" style="109" customWidth="1"/>
    <col min="1792" max="1792" width="7.875" style="109" hidden="1" customWidth="1"/>
    <col min="1793" max="1794" width="12" style="109" customWidth="1"/>
    <col min="1795" max="1795" width="8" style="109" customWidth="1"/>
    <col min="1796" max="1796" width="7.875" style="109" customWidth="1"/>
    <col min="1797" max="1798" width="7.875" style="109" hidden="1" customWidth="1"/>
    <col min="1799" max="2046" width="7.875" style="109"/>
    <col min="2047" max="2047" width="35.75" style="109" customWidth="1"/>
    <col min="2048" max="2048" width="7.875" style="109" hidden="1" customWidth="1"/>
    <col min="2049" max="2050" width="12" style="109" customWidth="1"/>
    <col min="2051" max="2051" width="8" style="109" customWidth="1"/>
    <col min="2052" max="2052" width="7.875" style="109" customWidth="1"/>
    <col min="2053" max="2054" width="7.875" style="109" hidden="1" customWidth="1"/>
    <col min="2055" max="2302" width="7.875" style="109"/>
    <col min="2303" max="2303" width="35.75" style="109" customWidth="1"/>
    <col min="2304" max="2304" width="7.875" style="109" hidden="1" customWidth="1"/>
    <col min="2305" max="2306" width="12" style="109" customWidth="1"/>
    <col min="2307" max="2307" width="8" style="109" customWidth="1"/>
    <col min="2308" max="2308" width="7.875" style="109" customWidth="1"/>
    <col min="2309" max="2310" width="7.875" style="109" hidden="1" customWidth="1"/>
    <col min="2311" max="2558" width="7.875" style="109"/>
    <col min="2559" max="2559" width="35.75" style="109" customWidth="1"/>
    <col min="2560" max="2560" width="7.875" style="109" hidden="1" customWidth="1"/>
    <col min="2561" max="2562" width="12" style="109" customWidth="1"/>
    <col min="2563" max="2563" width="8" style="109" customWidth="1"/>
    <col min="2564" max="2564" width="7.875" style="109" customWidth="1"/>
    <col min="2565" max="2566" width="7.875" style="109" hidden="1" customWidth="1"/>
    <col min="2567" max="2814" width="7.875" style="109"/>
    <col min="2815" max="2815" width="35.75" style="109" customWidth="1"/>
    <col min="2816" max="2816" width="7.875" style="109" hidden="1" customWidth="1"/>
    <col min="2817" max="2818" width="12" style="109" customWidth="1"/>
    <col min="2819" max="2819" width="8" style="109" customWidth="1"/>
    <col min="2820" max="2820" width="7.875" style="109" customWidth="1"/>
    <col min="2821" max="2822" width="7.875" style="109" hidden="1" customWidth="1"/>
    <col min="2823" max="3070" width="7.875" style="109"/>
    <col min="3071" max="3071" width="35.75" style="109" customWidth="1"/>
    <col min="3072" max="3072" width="7.875" style="109" hidden="1" customWidth="1"/>
    <col min="3073" max="3074" width="12" style="109" customWidth="1"/>
    <col min="3075" max="3075" width="8" style="109" customWidth="1"/>
    <col min="3076" max="3076" width="7.875" style="109" customWidth="1"/>
    <col min="3077" max="3078" width="7.875" style="109" hidden="1" customWidth="1"/>
    <col min="3079" max="3326" width="7.875" style="109"/>
    <col min="3327" max="3327" width="35.75" style="109" customWidth="1"/>
    <col min="3328" max="3328" width="7.875" style="109" hidden="1" customWidth="1"/>
    <col min="3329" max="3330" width="12" style="109" customWidth="1"/>
    <col min="3331" max="3331" width="8" style="109" customWidth="1"/>
    <col min="3332" max="3332" width="7.875" style="109" customWidth="1"/>
    <col min="3333" max="3334" width="7.875" style="109" hidden="1" customWidth="1"/>
    <col min="3335" max="3582" width="7.875" style="109"/>
    <col min="3583" max="3583" width="35.75" style="109" customWidth="1"/>
    <col min="3584" max="3584" width="7.875" style="109" hidden="1" customWidth="1"/>
    <col min="3585" max="3586" width="12" style="109" customWidth="1"/>
    <col min="3587" max="3587" width="8" style="109" customWidth="1"/>
    <col min="3588" max="3588" width="7.875" style="109" customWidth="1"/>
    <col min="3589" max="3590" width="7.875" style="109" hidden="1" customWidth="1"/>
    <col min="3591" max="3838" width="7.875" style="109"/>
    <col min="3839" max="3839" width="35.75" style="109" customWidth="1"/>
    <col min="3840" max="3840" width="7.875" style="109" hidden="1" customWidth="1"/>
    <col min="3841" max="3842" width="12" style="109" customWidth="1"/>
    <col min="3843" max="3843" width="8" style="109" customWidth="1"/>
    <col min="3844" max="3844" width="7.875" style="109" customWidth="1"/>
    <col min="3845" max="3846" width="7.875" style="109" hidden="1" customWidth="1"/>
    <col min="3847" max="4094" width="7.875" style="109"/>
    <col min="4095" max="4095" width="35.75" style="109" customWidth="1"/>
    <col min="4096" max="4096" width="7.875" style="109" hidden="1" customWidth="1"/>
    <col min="4097" max="4098" width="12" style="109" customWidth="1"/>
    <col min="4099" max="4099" width="8" style="109" customWidth="1"/>
    <col min="4100" max="4100" width="7.875" style="109" customWidth="1"/>
    <col min="4101" max="4102" width="7.875" style="109" hidden="1" customWidth="1"/>
    <col min="4103" max="4350" width="7.875" style="109"/>
    <col min="4351" max="4351" width="35.75" style="109" customWidth="1"/>
    <col min="4352" max="4352" width="7.875" style="109" hidden="1" customWidth="1"/>
    <col min="4353" max="4354" width="12" style="109" customWidth="1"/>
    <col min="4355" max="4355" width="8" style="109" customWidth="1"/>
    <col min="4356" max="4356" width="7.875" style="109" customWidth="1"/>
    <col min="4357" max="4358" width="7.875" style="109" hidden="1" customWidth="1"/>
    <col min="4359" max="4606" width="7.875" style="109"/>
    <col min="4607" max="4607" width="35.75" style="109" customWidth="1"/>
    <col min="4608" max="4608" width="7.875" style="109" hidden="1" customWidth="1"/>
    <col min="4609" max="4610" width="12" style="109" customWidth="1"/>
    <col min="4611" max="4611" width="8" style="109" customWidth="1"/>
    <col min="4612" max="4612" width="7.875" style="109" customWidth="1"/>
    <col min="4613" max="4614" width="7.875" style="109" hidden="1" customWidth="1"/>
    <col min="4615" max="4862" width="7.875" style="109"/>
    <col min="4863" max="4863" width="35.75" style="109" customWidth="1"/>
    <col min="4864" max="4864" width="7.875" style="109" hidden="1" customWidth="1"/>
    <col min="4865" max="4866" width="12" style="109" customWidth="1"/>
    <col min="4867" max="4867" width="8" style="109" customWidth="1"/>
    <col min="4868" max="4868" width="7.875" style="109" customWidth="1"/>
    <col min="4869" max="4870" width="7.875" style="109" hidden="1" customWidth="1"/>
    <col min="4871" max="5118" width="7.875" style="109"/>
    <col min="5119" max="5119" width="35.75" style="109" customWidth="1"/>
    <col min="5120" max="5120" width="7.875" style="109" hidden="1" customWidth="1"/>
    <col min="5121" max="5122" width="12" style="109" customWidth="1"/>
    <col min="5123" max="5123" width="8" style="109" customWidth="1"/>
    <col min="5124" max="5124" width="7.875" style="109" customWidth="1"/>
    <col min="5125" max="5126" width="7.875" style="109" hidden="1" customWidth="1"/>
    <col min="5127" max="5374" width="7.875" style="109"/>
    <col min="5375" max="5375" width="35.75" style="109" customWidth="1"/>
    <col min="5376" max="5376" width="7.875" style="109" hidden="1" customWidth="1"/>
    <col min="5377" max="5378" width="12" style="109" customWidth="1"/>
    <col min="5379" max="5379" width="8" style="109" customWidth="1"/>
    <col min="5380" max="5380" width="7.875" style="109" customWidth="1"/>
    <col min="5381" max="5382" width="7.875" style="109" hidden="1" customWidth="1"/>
    <col min="5383" max="5630" width="7.875" style="109"/>
    <col min="5631" max="5631" width="35.75" style="109" customWidth="1"/>
    <col min="5632" max="5632" width="7.875" style="109" hidden="1" customWidth="1"/>
    <col min="5633" max="5634" width="12" style="109" customWidth="1"/>
    <col min="5635" max="5635" width="8" style="109" customWidth="1"/>
    <col min="5636" max="5636" width="7.875" style="109" customWidth="1"/>
    <col min="5637" max="5638" width="7.875" style="109" hidden="1" customWidth="1"/>
    <col min="5639" max="5886" width="7.875" style="109"/>
    <col min="5887" max="5887" width="35.75" style="109" customWidth="1"/>
    <col min="5888" max="5888" width="7.875" style="109" hidden="1" customWidth="1"/>
    <col min="5889" max="5890" width="12" style="109" customWidth="1"/>
    <col min="5891" max="5891" width="8" style="109" customWidth="1"/>
    <col min="5892" max="5892" width="7.875" style="109" customWidth="1"/>
    <col min="5893" max="5894" width="7.875" style="109" hidden="1" customWidth="1"/>
    <col min="5895" max="6142" width="7.875" style="109"/>
    <col min="6143" max="6143" width="35.75" style="109" customWidth="1"/>
    <col min="6144" max="6144" width="7.875" style="109" hidden="1" customWidth="1"/>
    <col min="6145" max="6146" width="12" style="109" customWidth="1"/>
    <col min="6147" max="6147" width="8" style="109" customWidth="1"/>
    <col min="6148" max="6148" width="7.875" style="109" customWidth="1"/>
    <col min="6149" max="6150" width="7.875" style="109" hidden="1" customWidth="1"/>
    <col min="6151" max="6398" width="7.875" style="109"/>
    <col min="6399" max="6399" width="35.75" style="109" customWidth="1"/>
    <col min="6400" max="6400" width="7.875" style="109" hidden="1" customWidth="1"/>
    <col min="6401" max="6402" width="12" style="109" customWidth="1"/>
    <col min="6403" max="6403" width="8" style="109" customWidth="1"/>
    <col min="6404" max="6404" width="7.875" style="109" customWidth="1"/>
    <col min="6405" max="6406" width="7.875" style="109" hidden="1" customWidth="1"/>
    <col min="6407" max="6654" width="7.875" style="109"/>
    <col min="6655" max="6655" width="35.75" style="109" customWidth="1"/>
    <col min="6656" max="6656" width="7.875" style="109" hidden="1" customWidth="1"/>
    <col min="6657" max="6658" width="12" style="109" customWidth="1"/>
    <col min="6659" max="6659" width="8" style="109" customWidth="1"/>
    <col min="6660" max="6660" width="7.875" style="109" customWidth="1"/>
    <col min="6661" max="6662" width="7.875" style="109" hidden="1" customWidth="1"/>
    <col min="6663" max="6910" width="7.875" style="109"/>
    <col min="6911" max="6911" width="35.75" style="109" customWidth="1"/>
    <col min="6912" max="6912" width="7.875" style="109" hidden="1" customWidth="1"/>
    <col min="6913" max="6914" width="12" style="109" customWidth="1"/>
    <col min="6915" max="6915" width="8" style="109" customWidth="1"/>
    <col min="6916" max="6916" width="7.875" style="109" customWidth="1"/>
    <col min="6917" max="6918" width="7.875" style="109" hidden="1" customWidth="1"/>
    <col min="6919" max="7166" width="7.875" style="109"/>
    <col min="7167" max="7167" width="35.75" style="109" customWidth="1"/>
    <col min="7168" max="7168" width="7.875" style="109" hidden="1" customWidth="1"/>
    <col min="7169" max="7170" width="12" style="109" customWidth="1"/>
    <col min="7171" max="7171" width="8" style="109" customWidth="1"/>
    <col min="7172" max="7172" width="7.875" style="109" customWidth="1"/>
    <col min="7173" max="7174" width="7.875" style="109" hidden="1" customWidth="1"/>
    <col min="7175" max="7422" width="7.875" style="109"/>
    <col min="7423" max="7423" width="35.75" style="109" customWidth="1"/>
    <col min="7424" max="7424" width="7.875" style="109" hidden="1" customWidth="1"/>
    <col min="7425" max="7426" width="12" style="109" customWidth="1"/>
    <col min="7427" max="7427" width="8" style="109" customWidth="1"/>
    <col min="7428" max="7428" width="7.875" style="109" customWidth="1"/>
    <col min="7429" max="7430" width="7.875" style="109" hidden="1" customWidth="1"/>
    <col min="7431" max="7678" width="7.875" style="109"/>
    <col min="7679" max="7679" width="35.75" style="109" customWidth="1"/>
    <col min="7680" max="7680" width="7.875" style="109" hidden="1" customWidth="1"/>
    <col min="7681" max="7682" width="12" style="109" customWidth="1"/>
    <col min="7683" max="7683" width="8" style="109" customWidth="1"/>
    <col min="7684" max="7684" width="7.875" style="109" customWidth="1"/>
    <col min="7685" max="7686" width="7.875" style="109" hidden="1" customWidth="1"/>
    <col min="7687" max="7934" width="7.875" style="109"/>
    <col min="7935" max="7935" width="35.75" style="109" customWidth="1"/>
    <col min="7936" max="7936" width="7.875" style="109" hidden="1" customWidth="1"/>
    <col min="7937" max="7938" width="12" style="109" customWidth="1"/>
    <col min="7939" max="7939" width="8" style="109" customWidth="1"/>
    <col min="7940" max="7940" width="7.875" style="109" customWidth="1"/>
    <col min="7941" max="7942" width="7.875" style="109" hidden="1" customWidth="1"/>
    <col min="7943" max="8190" width="7.875" style="109"/>
    <col min="8191" max="8191" width="35.75" style="109" customWidth="1"/>
    <col min="8192" max="8192" width="7.875" style="109" hidden="1" customWidth="1"/>
    <col min="8193" max="8194" width="12" style="109" customWidth="1"/>
    <col min="8195" max="8195" width="8" style="109" customWidth="1"/>
    <col min="8196" max="8196" width="7.875" style="109" customWidth="1"/>
    <col min="8197" max="8198" width="7.875" style="109" hidden="1" customWidth="1"/>
    <col min="8199" max="8446" width="7.875" style="109"/>
    <col min="8447" max="8447" width="35.75" style="109" customWidth="1"/>
    <col min="8448" max="8448" width="7.875" style="109" hidden="1" customWidth="1"/>
    <col min="8449" max="8450" width="12" style="109" customWidth="1"/>
    <col min="8451" max="8451" width="8" style="109" customWidth="1"/>
    <col min="8452" max="8452" width="7.875" style="109" customWidth="1"/>
    <col min="8453" max="8454" width="7.875" style="109" hidden="1" customWidth="1"/>
    <col min="8455" max="8702" width="7.875" style="109"/>
    <col min="8703" max="8703" width="35.75" style="109" customWidth="1"/>
    <col min="8704" max="8704" width="7.875" style="109" hidden="1" customWidth="1"/>
    <col min="8705" max="8706" width="12" style="109" customWidth="1"/>
    <col min="8707" max="8707" width="8" style="109" customWidth="1"/>
    <col min="8708" max="8708" width="7.875" style="109" customWidth="1"/>
    <col min="8709" max="8710" width="7.875" style="109" hidden="1" customWidth="1"/>
    <col min="8711" max="8958" width="7.875" style="109"/>
    <col min="8959" max="8959" width="35.75" style="109" customWidth="1"/>
    <col min="8960" max="8960" width="7.875" style="109" hidden="1" customWidth="1"/>
    <col min="8961" max="8962" width="12" style="109" customWidth="1"/>
    <col min="8963" max="8963" width="8" style="109" customWidth="1"/>
    <col min="8964" max="8964" width="7.875" style="109" customWidth="1"/>
    <col min="8965" max="8966" width="7.875" style="109" hidden="1" customWidth="1"/>
    <col min="8967" max="9214" width="7.875" style="109"/>
    <col min="9215" max="9215" width="35.75" style="109" customWidth="1"/>
    <col min="9216" max="9216" width="7.875" style="109" hidden="1" customWidth="1"/>
    <col min="9217" max="9218" width="12" style="109" customWidth="1"/>
    <col min="9219" max="9219" width="8" style="109" customWidth="1"/>
    <col min="9220" max="9220" width="7.875" style="109" customWidth="1"/>
    <col min="9221" max="9222" width="7.875" style="109" hidden="1" customWidth="1"/>
    <col min="9223" max="9470" width="7.875" style="109"/>
    <col min="9471" max="9471" width="35.75" style="109" customWidth="1"/>
    <col min="9472" max="9472" width="7.875" style="109" hidden="1" customWidth="1"/>
    <col min="9473" max="9474" width="12" style="109" customWidth="1"/>
    <col min="9475" max="9475" width="8" style="109" customWidth="1"/>
    <col min="9476" max="9476" width="7.875" style="109" customWidth="1"/>
    <col min="9477" max="9478" width="7.875" style="109" hidden="1" customWidth="1"/>
    <col min="9479" max="9726" width="7.875" style="109"/>
    <col min="9727" max="9727" width="35.75" style="109" customWidth="1"/>
    <col min="9728" max="9728" width="7.875" style="109" hidden="1" customWidth="1"/>
    <col min="9729" max="9730" width="12" style="109" customWidth="1"/>
    <col min="9731" max="9731" width="8" style="109" customWidth="1"/>
    <col min="9732" max="9732" width="7.875" style="109" customWidth="1"/>
    <col min="9733" max="9734" width="7.875" style="109" hidden="1" customWidth="1"/>
    <col min="9735" max="9982" width="7.875" style="109"/>
    <col min="9983" max="9983" width="35.75" style="109" customWidth="1"/>
    <col min="9984" max="9984" width="7.875" style="109" hidden="1" customWidth="1"/>
    <col min="9985" max="9986" width="12" style="109" customWidth="1"/>
    <col min="9987" max="9987" width="8" style="109" customWidth="1"/>
    <col min="9988" max="9988" width="7.875" style="109" customWidth="1"/>
    <col min="9989" max="9990" width="7.875" style="109" hidden="1" customWidth="1"/>
    <col min="9991" max="10238" width="7.875" style="109"/>
    <col min="10239" max="10239" width="35.75" style="109" customWidth="1"/>
    <col min="10240" max="10240" width="7.875" style="109" hidden="1" customWidth="1"/>
    <col min="10241" max="10242" width="12" style="109" customWidth="1"/>
    <col min="10243" max="10243" width="8" style="109" customWidth="1"/>
    <col min="10244" max="10244" width="7.875" style="109" customWidth="1"/>
    <col min="10245" max="10246" width="7.875" style="109" hidden="1" customWidth="1"/>
    <col min="10247" max="10494" width="7.875" style="109"/>
    <col min="10495" max="10495" width="35.75" style="109" customWidth="1"/>
    <col min="10496" max="10496" width="7.875" style="109" hidden="1" customWidth="1"/>
    <col min="10497" max="10498" width="12" style="109" customWidth="1"/>
    <col min="10499" max="10499" width="8" style="109" customWidth="1"/>
    <col min="10500" max="10500" width="7.875" style="109" customWidth="1"/>
    <col min="10501" max="10502" width="7.875" style="109" hidden="1" customWidth="1"/>
    <col min="10503" max="10750" width="7.875" style="109"/>
    <col min="10751" max="10751" width="35.75" style="109" customWidth="1"/>
    <col min="10752" max="10752" width="7.875" style="109" hidden="1" customWidth="1"/>
    <col min="10753" max="10754" width="12" style="109" customWidth="1"/>
    <col min="10755" max="10755" width="8" style="109" customWidth="1"/>
    <col min="10756" max="10756" width="7.875" style="109" customWidth="1"/>
    <col min="10757" max="10758" width="7.875" style="109" hidden="1" customWidth="1"/>
    <col min="10759" max="11006" width="7.875" style="109"/>
    <col min="11007" max="11007" width="35.75" style="109" customWidth="1"/>
    <col min="11008" max="11008" width="7.875" style="109" hidden="1" customWidth="1"/>
    <col min="11009" max="11010" width="12" style="109" customWidth="1"/>
    <col min="11011" max="11011" width="8" style="109" customWidth="1"/>
    <col min="11012" max="11012" width="7.875" style="109" customWidth="1"/>
    <col min="11013" max="11014" width="7.875" style="109" hidden="1" customWidth="1"/>
    <col min="11015" max="11262" width="7.875" style="109"/>
    <col min="11263" max="11263" width="35.75" style="109" customWidth="1"/>
    <col min="11264" max="11264" width="7.875" style="109" hidden="1" customWidth="1"/>
    <col min="11265" max="11266" width="12" style="109" customWidth="1"/>
    <col min="11267" max="11267" width="8" style="109" customWidth="1"/>
    <col min="11268" max="11268" width="7.875" style="109" customWidth="1"/>
    <col min="11269" max="11270" width="7.875" style="109" hidden="1" customWidth="1"/>
    <col min="11271" max="11518" width="7.875" style="109"/>
    <col min="11519" max="11519" width="35.75" style="109" customWidth="1"/>
    <col min="11520" max="11520" width="7.875" style="109" hidden="1" customWidth="1"/>
    <col min="11521" max="11522" width="12" style="109" customWidth="1"/>
    <col min="11523" max="11523" width="8" style="109" customWidth="1"/>
    <col min="11524" max="11524" width="7.875" style="109" customWidth="1"/>
    <col min="11525" max="11526" width="7.875" style="109" hidden="1" customWidth="1"/>
    <col min="11527" max="11774" width="7.875" style="109"/>
    <col min="11775" max="11775" width="35.75" style="109" customWidth="1"/>
    <col min="11776" max="11776" width="7.875" style="109" hidden="1" customWidth="1"/>
    <col min="11777" max="11778" width="12" style="109" customWidth="1"/>
    <col min="11779" max="11779" width="8" style="109" customWidth="1"/>
    <col min="11780" max="11780" width="7.875" style="109" customWidth="1"/>
    <col min="11781" max="11782" width="7.875" style="109" hidden="1" customWidth="1"/>
    <col min="11783" max="12030" width="7.875" style="109"/>
    <col min="12031" max="12031" width="35.75" style="109" customWidth="1"/>
    <col min="12032" max="12032" width="7.875" style="109" hidden="1" customWidth="1"/>
    <col min="12033" max="12034" width="12" style="109" customWidth="1"/>
    <col min="12035" max="12035" width="8" style="109" customWidth="1"/>
    <col min="12036" max="12036" width="7.875" style="109" customWidth="1"/>
    <col min="12037" max="12038" width="7.875" style="109" hidden="1" customWidth="1"/>
    <col min="12039" max="12286" width="7.875" style="109"/>
    <col min="12287" max="12287" width="35.75" style="109" customWidth="1"/>
    <col min="12288" max="12288" width="7.875" style="109" hidden="1" customWidth="1"/>
    <col min="12289" max="12290" width="12" style="109" customWidth="1"/>
    <col min="12291" max="12291" width="8" style="109" customWidth="1"/>
    <col min="12292" max="12292" width="7.875" style="109" customWidth="1"/>
    <col min="12293" max="12294" width="7.875" style="109" hidden="1" customWidth="1"/>
    <col min="12295" max="12542" width="7.875" style="109"/>
    <col min="12543" max="12543" width="35.75" style="109" customWidth="1"/>
    <col min="12544" max="12544" width="7.875" style="109" hidden="1" customWidth="1"/>
    <col min="12545" max="12546" width="12" style="109" customWidth="1"/>
    <col min="12547" max="12547" width="8" style="109" customWidth="1"/>
    <col min="12548" max="12548" width="7.875" style="109" customWidth="1"/>
    <col min="12549" max="12550" width="7.875" style="109" hidden="1" customWidth="1"/>
    <col min="12551" max="12798" width="7.875" style="109"/>
    <col min="12799" max="12799" width="35.75" style="109" customWidth="1"/>
    <col min="12800" max="12800" width="7.875" style="109" hidden="1" customWidth="1"/>
    <col min="12801" max="12802" width="12" style="109" customWidth="1"/>
    <col min="12803" max="12803" width="8" style="109" customWidth="1"/>
    <col min="12804" max="12804" width="7.875" style="109" customWidth="1"/>
    <col min="12805" max="12806" width="7.875" style="109" hidden="1" customWidth="1"/>
    <col min="12807" max="13054" width="7.875" style="109"/>
    <col min="13055" max="13055" width="35.75" style="109" customWidth="1"/>
    <col min="13056" max="13056" width="7.875" style="109" hidden="1" customWidth="1"/>
    <col min="13057" max="13058" width="12" style="109" customWidth="1"/>
    <col min="13059" max="13059" width="8" style="109" customWidth="1"/>
    <col min="13060" max="13060" width="7.875" style="109" customWidth="1"/>
    <col min="13061" max="13062" width="7.875" style="109" hidden="1" customWidth="1"/>
    <col min="13063" max="13310" width="7.875" style="109"/>
    <col min="13311" max="13311" width="35.75" style="109" customWidth="1"/>
    <col min="13312" max="13312" width="7.875" style="109" hidden="1" customWidth="1"/>
    <col min="13313" max="13314" width="12" style="109" customWidth="1"/>
    <col min="13315" max="13315" width="8" style="109" customWidth="1"/>
    <col min="13316" max="13316" width="7.875" style="109" customWidth="1"/>
    <col min="13317" max="13318" width="7.875" style="109" hidden="1" customWidth="1"/>
    <col min="13319" max="13566" width="7.875" style="109"/>
    <col min="13567" max="13567" width="35.75" style="109" customWidth="1"/>
    <col min="13568" max="13568" width="7.875" style="109" hidden="1" customWidth="1"/>
    <col min="13569" max="13570" width="12" style="109" customWidth="1"/>
    <col min="13571" max="13571" width="8" style="109" customWidth="1"/>
    <col min="13572" max="13572" width="7.875" style="109" customWidth="1"/>
    <col min="13573" max="13574" width="7.875" style="109" hidden="1" customWidth="1"/>
    <col min="13575" max="13822" width="7.875" style="109"/>
    <col min="13823" max="13823" width="35.75" style="109" customWidth="1"/>
    <col min="13824" max="13824" width="7.875" style="109" hidden="1" customWidth="1"/>
    <col min="13825" max="13826" width="12" style="109" customWidth="1"/>
    <col min="13827" max="13827" width="8" style="109" customWidth="1"/>
    <col min="13828" max="13828" width="7.875" style="109" customWidth="1"/>
    <col min="13829" max="13830" width="7.875" style="109" hidden="1" customWidth="1"/>
    <col min="13831" max="14078" width="7.875" style="109"/>
    <col min="14079" max="14079" width="35.75" style="109" customWidth="1"/>
    <col min="14080" max="14080" width="7.875" style="109" hidden="1" customWidth="1"/>
    <col min="14081" max="14082" width="12" style="109" customWidth="1"/>
    <col min="14083" max="14083" width="8" style="109" customWidth="1"/>
    <col min="14084" max="14084" width="7.875" style="109" customWidth="1"/>
    <col min="14085" max="14086" width="7.875" style="109" hidden="1" customWidth="1"/>
    <col min="14087" max="14334" width="7.875" style="109"/>
    <col min="14335" max="14335" width="35.75" style="109" customWidth="1"/>
    <col min="14336" max="14336" width="7.875" style="109" hidden="1" customWidth="1"/>
    <col min="14337" max="14338" width="12" style="109" customWidth="1"/>
    <col min="14339" max="14339" width="8" style="109" customWidth="1"/>
    <col min="14340" max="14340" width="7.875" style="109" customWidth="1"/>
    <col min="14341" max="14342" width="7.875" style="109" hidden="1" customWidth="1"/>
    <col min="14343" max="14590" width="7.875" style="109"/>
    <col min="14591" max="14591" width="35.75" style="109" customWidth="1"/>
    <col min="14592" max="14592" width="7.875" style="109" hidden="1" customWidth="1"/>
    <col min="14593" max="14594" width="12" style="109" customWidth="1"/>
    <col min="14595" max="14595" width="8" style="109" customWidth="1"/>
    <col min="14596" max="14596" width="7.875" style="109" customWidth="1"/>
    <col min="14597" max="14598" width="7.875" style="109" hidden="1" customWidth="1"/>
    <col min="14599" max="14846" width="7.875" style="109"/>
    <col min="14847" max="14847" width="35.75" style="109" customWidth="1"/>
    <col min="14848" max="14848" width="7.875" style="109" hidden="1" customWidth="1"/>
    <col min="14849" max="14850" width="12" style="109" customWidth="1"/>
    <col min="14851" max="14851" width="8" style="109" customWidth="1"/>
    <col min="14852" max="14852" width="7.875" style="109" customWidth="1"/>
    <col min="14853" max="14854" width="7.875" style="109" hidden="1" customWidth="1"/>
    <col min="14855" max="15102" width="7.875" style="109"/>
    <col min="15103" max="15103" width="35.75" style="109" customWidth="1"/>
    <col min="15104" max="15104" width="7.875" style="109" hidden="1" customWidth="1"/>
    <col min="15105" max="15106" width="12" style="109" customWidth="1"/>
    <col min="15107" max="15107" width="8" style="109" customWidth="1"/>
    <col min="15108" max="15108" width="7.875" style="109" customWidth="1"/>
    <col min="15109" max="15110" width="7.875" style="109" hidden="1" customWidth="1"/>
    <col min="15111" max="15358" width="7.875" style="109"/>
    <col min="15359" max="15359" width="35.75" style="109" customWidth="1"/>
    <col min="15360" max="15360" width="7.875" style="109" hidden="1" customWidth="1"/>
    <col min="15361" max="15362" width="12" style="109" customWidth="1"/>
    <col min="15363" max="15363" width="8" style="109" customWidth="1"/>
    <col min="15364" max="15364" width="7.875" style="109" customWidth="1"/>
    <col min="15365" max="15366" width="7.875" style="109" hidden="1" customWidth="1"/>
    <col min="15367" max="15614" width="7.875" style="109"/>
    <col min="15615" max="15615" width="35.75" style="109" customWidth="1"/>
    <col min="15616" max="15616" width="7.875" style="109" hidden="1" customWidth="1"/>
    <col min="15617" max="15618" width="12" style="109" customWidth="1"/>
    <col min="15619" max="15619" width="8" style="109" customWidth="1"/>
    <col min="15620" max="15620" width="7.875" style="109" customWidth="1"/>
    <col min="15621" max="15622" width="7.875" style="109" hidden="1" customWidth="1"/>
    <col min="15623" max="15870" width="7.875" style="109"/>
    <col min="15871" max="15871" width="35.75" style="109" customWidth="1"/>
    <col min="15872" max="15872" width="7.875" style="109" hidden="1" customWidth="1"/>
    <col min="15873" max="15874" width="12" style="109" customWidth="1"/>
    <col min="15875" max="15875" width="8" style="109" customWidth="1"/>
    <col min="15876" max="15876" width="7.875" style="109" customWidth="1"/>
    <col min="15877" max="15878" width="7.875" style="109" hidden="1" customWidth="1"/>
    <col min="15879" max="16126" width="7.875" style="109"/>
    <col min="16127" max="16127" width="35.75" style="109" customWidth="1"/>
    <col min="16128" max="16128" width="7.875" style="109" hidden="1" customWidth="1"/>
    <col min="16129" max="16130" width="12" style="109" customWidth="1"/>
    <col min="16131" max="16131" width="8" style="109" customWidth="1"/>
    <col min="16132" max="16132" width="7.875" style="109" customWidth="1"/>
    <col min="16133" max="16134" width="7.875" style="109" hidden="1" customWidth="1"/>
    <col min="16135" max="16384" width="7.875" style="109"/>
  </cols>
  <sheetData>
    <row r="1" spans="1:5" ht="27" customHeight="1">
      <c r="A1" s="341" t="s">
        <v>843</v>
      </c>
      <c r="B1" s="337"/>
    </row>
    <row r="2" spans="1:5" ht="39.950000000000003" customHeight="1">
      <c r="A2" s="365" t="s">
        <v>844</v>
      </c>
      <c r="B2" s="365"/>
    </row>
    <row r="3" spans="1:5" s="105" customFormat="1" ht="24" customHeight="1">
      <c r="A3" s="226"/>
      <c r="B3" s="168" t="s">
        <v>521</v>
      </c>
    </row>
    <row r="4" spans="1:5" s="165" customFormat="1" ht="53.25" customHeight="1">
      <c r="A4" s="115" t="s">
        <v>532</v>
      </c>
      <c r="B4" s="227" t="s">
        <v>2</v>
      </c>
      <c r="C4" s="169"/>
    </row>
    <row r="5" spans="1:5" s="333" customFormat="1" ht="29.1" customHeight="1">
      <c r="A5" s="331" t="s">
        <v>815</v>
      </c>
      <c r="B5" s="330">
        <v>20</v>
      </c>
      <c r="C5" s="332"/>
    </row>
    <row r="6" spans="1:5" s="335" customFormat="1" ht="29.1" customHeight="1">
      <c r="A6" s="331" t="s">
        <v>816</v>
      </c>
      <c r="B6" s="330">
        <v>165</v>
      </c>
      <c r="C6" s="334"/>
      <c r="E6" s="335">
        <v>988753</v>
      </c>
    </row>
    <row r="7" spans="1:5" s="335" customFormat="1" ht="29.1" customHeight="1">
      <c r="A7" s="331" t="s">
        <v>817</v>
      </c>
      <c r="B7" s="330">
        <v>473</v>
      </c>
      <c r="C7" s="334"/>
      <c r="E7" s="335">
        <v>822672</v>
      </c>
    </row>
    <row r="8" spans="1:5" s="336" customFormat="1" ht="29.1" customHeight="1">
      <c r="A8" s="331" t="s">
        <v>817</v>
      </c>
      <c r="B8" s="330">
        <v>1</v>
      </c>
    </row>
    <row r="9" spans="1:5" s="336" customFormat="1" ht="29.1" customHeight="1">
      <c r="A9" s="331" t="s">
        <v>818</v>
      </c>
      <c r="B9" s="330">
        <v>391</v>
      </c>
    </row>
    <row r="10" spans="1:5" s="336" customFormat="1" ht="29.1" customHeight="1">
      <c r="A10" s="331" t="s">
        <v>819</v>
      </c>
      <c r="B10" s="330">
        <v>455</v>
      </c>
    </row>
    <row r="11" spans="1:5" s="336" customFormat="1" ht="29.1" customHeight="1">
      <c r="A11" s="331" t="s">
        <v>820</v>
      </c>
      <c r="B11" s="330">
        <v>163</v>
      </c>
    </row>
    <row r="12" spans="1:5" s="336" customFormat="1" ht="29.1" customHeight="1">
      <c r="A12" s="331" t="s">
        <v>821</v>
      </c>
      <c r="B12" s="330">
        <v>883</v>
      </c>
    </row>
    <row r="13" spans="1:5" s="336" customFormat="1" ht="29.1" customHeight="1">
      <c r="A13" s="331" t="s">
        <v>822</v>
      </c>
      <c r="B13" s="330">
        <v>262</v>
      </c>
    </row>
    <row r="14" spans="1:5" s="336" customFormat="1" ht="29.1" customHeight="1">
      <c r="A14" s="331" t="s">
        <v>823</v>
      </c>
      <c r="B14" s="330">
        <v>2</v>
      </c>
    </row>
    <row r="15" spans="1:5" s="336" customFormat="1" ht="29.1" customHeight="1">
      <c r="A15" s="331" t="s">
        <v>824</v>
      </c>
      <c r="B15" s="330">
        <v>30</v>
      </c>
    </row>
    <row r="16" spans="1:5" s="336" customFormat="1" ht="29.1" customHeight="1">
      <c r="A16" s="331" t="s">
        <v>825</v>
      </c>
      <c r="B16" s="330">
        <v>473</v>
      </c>
    </row>
    <row r="17" spans="1:2" s="336" customFormat="1" ht="29.1" customHeight="1">
      <c r="A17" s="331" t="s">
        <v>825</v>
      </c>
      <c r="B17" s="330">
        <v>2</v>
      </c>
    </row>
    <row r="18" spans="1:2" s="336" customFormat="1" ht="29.1" customHeight="1">
      <c r="A18" s="331" t="s">
        <v>826</v>
      </c>
      <c r="B18" s="330">
        <v>6.5</v>
      </c>
    </row>
    <row r="19" spans="1:2" s="336" customFormat="1" ht="29.1" customHeight="1">
      <c r="A19" s="331" t="s">
        <v>827</v>
      </c>
      <c r="B19" s="330">
        <v>2</v>
      </c>
    </row>
    <row r="20" spans="1:2" s="336" customFormat="1" ht="29.1" customHeight="1">
      <c r="A20" s="331" t="s">
        <v>828</v>
      </c>
      <c r="B20" s="330">
        <v>4.32</v>
      </c>
    </row>
    <row r="21" spans="1:2" s="336" customFormat="1" ht="29.1" customHeight="1">
      <c r="A21" s="331" t="s">
        <v>828</v>
      </c>
      <c r="B21" s="330">
        <v>1.5</v>
      </c>
    </row>
    <row r="22" spans="1:2" s="336" customFormat="1" ht="29.1" customHeight="1">
      <c r="A22" s="331" t="s">
        <v>829</v>
      </c>
      <c r="B22" s="330">
        <v>6.4059999999999997</v>
      </c>
    </row>
    <row r="23" spans="1:2" s="336" customFormat="1" ht="29.1" customHeight="1">
      <c r="A23" s="331" t="s">
        <v>830</v>
      </c>
      <c r="B23" s="330">
        <v>2.6880000000000002</v>
      </c>
    </row>
    <row r="24" spans="1:2" s="336" customFormat="1" ht="29.1" customHeight="1">
      <c r="A24" s="331" t="s">
        <v>831</v>
      </c>
      <c r="B24" s="330">
        <v>402</v>
      </c>
    </row>
    <row r="25" spans="1:2" s="336" customFormat="1" ht="29.1" customHeight="1">
      <c r="A25" s="331" t="s">
        <v>832</v>
      </c>
      <c r="B25" s="330">
        <v>20.76</v>
      </c>
    </row>
    <row r="26" spans="1:2" s="336" customFormat="1" ht="29.1" customHeight="1">
      <c r="A26" s="331" t="s">
        <v>833</v>
      </c>
      <c r="B26" s="330">
        <v>0.84</v>
      </c>
    </row>
    <row r="27" spans="1:2" ht="31.5" customHeight="1">
      <c r="A27" s="173" t="s">
        <v>834</v>
      </c>
      <c r="B27" s="339">
        <f>SUM(B5:B26)</f>
        <v>3767.0140000000006</v>
      </c>
    </row>
  </sheetData>
  <mergeCells count="1">
    <mergeCell ref="A2:B2"/>
  </mergeCells>
  <phoneticPr fontId="46" type="noConversion"/>
  <printOptions horizontalCentered="1"/>
  <pageMargins left="0.196850393700787" right="0.15748031496063" top="1.1811023622047201" bottom="0.59055118110236204" header="0.511811023622047" footer="0.511811023622047"/>
  <pageSetup paperSize="9" firstPageNumber="4294963191" orientation="portrait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7030A0"/>
  </sheetPr>
  <dimension ref="A1:B16"/>
  <sheetViews>
    <sheetView workbookViewId="0">
      <selection activeCell="F16" sqref="F16"/>
    </sheetView>
  </sheetViews>
  <sheetFormatPr defaultColWidth="9" defaultRowHeight="15.75"/>
  <cols>
    <col min="1" max="1" width="50" style="92" customWidth="1"/>
    <col min="2" max="2" width="27.5" style="93" customWidth="1"/>
    <col min="3" max="16384" width="9" style="92"/>
  </cols>
  <sheetData>
    <row r="1" spans="1:2" ht="26.25" customHeight="1">
      <c r="A1" s="340" t="s">
        <v>845</v>
      </c>
    </row>
    <row r="2" spans="1:2" ht="33.75" customHeight="1">
      <c r="A2" s="351" t="s">
        <v>846</v>
      </c>
      <c r="B2" s="351"/>
    </row>
    <row r="3" spans="1:2" s="88" customFormat="1" ht="30.75" customHeight="1">
      <c r="B3" s="218" t="s">
        <v>533</v>
      </c>
    </row>
    <row r="4" spans="1:2" s="89" customFormat="1" ht="33" customHeight="1">
      <c r="A4" s="219" t="s">
        <v>25</v>
      </c>
      <c r="B4" s="220" t="s">
        <v>2</v>
      </c>
    </row>
    <row r="5" spans="1:2" s="89" customFormat="1" ht="33" customHeight="1">
      <c r="A5" s="203" t="s">
        <v>534</v>
      </c>
      <c r="B5" s="221">
        <v>2694</v>
      </c>
    </row>
    <row r="6" spans="1:2" s="89" customFormat="1" ht="33" customHeight="1">
      <c r="A6" s="203" t="s">
        <v>535</v>
      </c>
      <c r="B6" s="221">
        <v>114</v>
      </c>
    </row>
    <row r="7" spans="1:2" s="89" customFormat="1" ht="33" customHeight="1">
      <c r="A7" s="203" t="s">
        <v>536</v>
      </c>
      <c r="B7" s="221">
        <v>47336</v>
      </c>
    </row>
    <row r="8" spans="1:2" s="89" customFormat="1" ht="33" customHeight="1">
      <c r="A8" s="206" t="s">
        <v>537</v>
      </c>
      <c r="B8" s="221">
        <v>800</v>
      </c>
    </row>
    <row r="9" spans="1:2" s="89" customFormat="1" ht="33" customHeight="1">
      <c r="A9" s="203" t="s">
        <v>538</v>
      </c>
      <c r="B9" s="222">
        <v>200</v>
      </c>
    </row>
    <row r="10" spans="1:2" s="89" customFormat="1" ht="33" customHeight="1">
      <c r="A10" s="203" t="s">
        <v>539</v>
      </c>
      <c r="B10" s="222">
        <v>420</v>
      </c>
    </row>
    <row r="11" spans="1:2" s="89" customFormat="1" ht="30" customHeight="1">
      <c r="A11" s="223" t="s">
        <v>540</v>
      </c>
      <c r="B11" s="221">
        <f>SUM(B5:B10)</f>
        <v>51564</v>
      </c>
    </row>
    <row r="12" spans="1:2" ht="30" customHeight="1">
      <c r="A12" s="199" t="s">
        <v>541</v>
      </c>
      <c r="B12" s="221">
        <v>334</v>
      </c>
    </row>
    <row r="13" spans="1:2" ht="30" customHeight="1">
      <c r="A13" s="199" t="s">
        <v>542</v>
      </c>
      <c r="B13" s="221">
        <v>19112</v>
      </c>
    </row>
    <row r="14" spans="1:2" ht="30" customHeight="1">
      <c r="A14" s="204"/>
      <c r="B14" s="224"/>
    </row>
    <row r="15" spans="1:2" ht="30" customHeight="1">
      <c r="A15" s="225" t="s">
        <v>543</v>
      </c>
      <c r="B15" s="224">
        <f>B11+B12+B13</f>
        <v>71010</v>
      </c>
    </row>
    <row r="16" spans="1:2" ht="30" customHeight="1"/>
  </sheetData>
  <mergeCells count="1">
    <mergeCell ref="A2:B2"/>
  </mergeCells>
  <phoneticPr fontId="46" type="noConversion"/>
  <printOptions horizontalCentered="1"/>
  <pageMargins left="0.90551181102362199" right="0.74803149606299202" top="0.98425196850393704" bottom="0.98425196850393704" header="0.511811023622047" footer="0.511811023622047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29</vt:i4>
      </vt:variant>
      <vt:variant>
        <vt:lpstr>命名范围</vt:lpstr>
      </vt:variant>
      <vt:variant>
        <vt:i4>13</vt:i4>
      </vt:variant>
    </vt:vector>
  </HeadingPairs>
  <TitlesOfParts>
    <vt:vector size="42" baseType="lpstr">
      <vt:lpstr>附表1</vt:lpstr>
      <vt:lpstr>附表2</vt:lpstr>
      <vt:lpstr>附表3</vt:lpstr>
      <vt:lpstr>附表4</vt:lpstr>
      <vt:lpstr>附表5</vt:lpstr>
      <vt:lpstr>附表6</vt:lpstr>
      <vt:lpstr>附表7</vt:lpstr>
      <vt:lpstr>附表8</vt:lpstr>
      <vt:lpstr>附表9</vt:lpstr>
      <vt:lpstr>附表10</vt:lpstr>
      <vt:lpstr>附表11</vt:lpstr>
      <vt:lpstr>附表12</vt:lpstr>
      <vt:lpstr>附表13</vt:lpstr>
      <vt:lpstr>附表14</vt:lpstr>
      <vt:lpstr>附表15</vt:lpstr>
      <vt:lpstr>附表16</vt:lpstr>
      <vt:lpstr>附表17</vt:lpstr>
      <vt:lpstr>附表18</vt:lpstr>
      <vt:lpstr>附表19</vt:lpstr>
      <vt:lpstr>附表20</vt:lpstr>
      <vt:lpstr>附表21</vt:lpstr>
      <vt:lpstr>附表22</vt:lpstr>
      <vt:lpstr>附表23</vt:lpstr>
      <vt:lpstr>附表24</vt:lpstr>
      <vt:lpstr>附表25</vt:lpstr>
      <vt:lpstr>附表26</vt:lpstr>
      <vt:lpstr>附表27</vt:lpstr>
      <vt:lpstr>Sheet2</vt:lpstr>
      <vt:lpstr>Sheet3</vt:lpstr>
      <vt:lpstr>附表1!Print_Area</vt:lpstr>
      <vt:lpstr>附表11!Print_Area</vt:lpstr>
      <vt:lpstr>附表16!Print_Area</vt:lpstr>
      <vt:lpstr>附表20!Print_Area</vt:lpstr>
      <vt:lpstr>附表3!Print_Area</vt:lpstr>
      <vt:lpstr>附表11!Print_Titles</vt:lpstr>
      <vt:lpstr>附表14!Print_Titles</vt:lpstr>
      <vt:lpstr>附表16!Print_Titles</vt:lpstr>
      <vt:lpstr>附表19!Print_Titles</vt:lpstr>
      <vt:lpstr>附表20!Print_Titles</vt:lpstr>
      <vt:lpstr>附表4!Print_Titles</vt:lpstr>
      <vt:lpstr>附表5!Print_Titles</vt:lpstr>
      <vt:lpstr>附表9!Print_Titles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cp:lastPrinted>2021-05-20T12:38:16Z</cp:lastPrinted>
  <dcterms:created xsi:type="dcterms:W3CDTF">2006-09-16T00:00:00Z</dcterms:created>
  <dcterms:modified xsi:type="dcterms:W3CDTF">2021-05-25T03:01:15Z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